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2" windowHeight="558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G115" i="1" l="1"/>
  <c r="G149" i="1"/>
  <c r="G154" i="1"/>
  <c r="G50" i="1"/>
  <c r="H145" i="1"/>
  <c r="H146" i="1"/>
  <c r="H147" i="1"/>
  <c r="H148" i="1"/>
  <c r="H133" i="1"/>
  <c r="H130" i="1"/>
  <c r="H131" i="1"/>
  <c r="G129" i="1"/>
  <c r="H118" i="1"/>
  <c r="H110" i="1"/>
  <c r="H111" i="1"/>
  <c r="H112" i="1"/>
  <c r="H113" i="1"/>
  <c r="H114" i="1"/>
  <c r="G104" i="1"/>
  <c r="G116" i="1" s="1"/>
  <c r="H70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1" i="1"/>
  <c r="H52" i="1"/>
  <c r="H54" i="1"/>
  <c r="H55" i="1"/>
  <c r="H57" i="1"/>
  <c r="H58" i="1"/>
  <c r="H59" i="1"/>
  <c r="H60" i="1"/>
  <c r="H62" i="1"/>
  <c r="H63" i="1"/>
  <c r="H64" i="1"/>
  <c r="H65" i="1"/>
  <c r="H66" i="1"/>
  <c r="H67" i="1"/>
  <c r="H68" i="1"/>
  <c r="H8" i="1"/>
  <c r="F149" i="1"/>
  <c r="F154" i="1"/>
  <c r="H150" i="1"/>
  <c r="H151" i="1"/>
  <c r="H152" i="1"/>
  <c r="H153" i="1"/>
  <c r="G153" i="1"/>
  <c r="F153" i="1"/>
  <c r="H141" i="1"/>
  <c r="H143" i="1"/>
  <c r="G144" i="1"/>
  <c r="F144" i="1"/>
  <c r="H144" i="1" s="1"/>
  <c r="G142" i="1"/>
  <c r="F142" i="1"/>
  <c r="H142" i="1" s="1"/>
  <c r="H135" i="1"/>
  <c r="H136" i="1"/>
  <c r="H137" i="1"/>
  <c r="H138" i="1"/>
  <c r="H139" i="1"/>
  <c r="G140" i="1"/>
  <c r="F140" i="1"/>
  <c r="H122" i="1"/>
  <c r="H123" i="1"/>
  <c r="H124" i="1"/>
  <c r="H125" i="1"/>
  <c r="H126" i="1"/>
  <c r="H127" i="1"/>
  <c r="H128" i="1"/>
  <c r="F129" i="1"/>
  <c r="H120" i="1"/>
  <c r="G121" i="1"/>
  <c r="F121" i="1"/>
  <c r="G53" i="1"/>
  <c r="H53" i="1" s="1"/>
  <c r="F53" i="1"/>
  <c r="F104" i="1"/>
  <c r="F109" i="1"/>
  <c r="F115" i="1"/>
  <c r="G109" i="1"/>
  <c r="H105" i="1"/>
  <c r="H106" i="1"/>
  <c r="H107" i="1"/>
  <c r="H108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72" i="1"/>
  <c r="H73" i="1"/>
  <c r="H74" i="1"/>
  <c r="G75" i="1"/>
  <c r="F75" i="1"/>
  <c r="G61" i="1"/>
  <c r="H61" i="1" s="1"/>
  <c r="F61" i="1"/>
  <c r="G56" i="1"/>
  <c r="H56" i="1" s="1"/>
  <c r="F56" i="1"/>
  <c r="H75" i="1" l="1"/>
  <c r="H121" i="1"/>
  <c r="H50" i="1"/>
  <c r="G69" i="1"/>
  <c r="G119" i="1" l="1"/>
  <c r="G134" i="1"/>
  <c r="G132" i="1"/>
  <c r="F132" i="1"/>
  <c r="H129" i="1"/>
  <c r="F50" i="1"/>
  <c r="G71" i="1"/>
  <c r="F71" i="1"/>
  <c r="F69" i="1"/>
  <c r="H104" i="1"/>
  <c r="F119" i="1"/>
  <c r="F134" i="1"/>
  <c r="F116" i="1" l="1"/>
  <c r="H134" i="1"/>
  <c r="H154" i="1"/>
  <c r="H149" i="1"/>
  <c r="H71" i="1"/>
  <c r="H140" i="1"/>
  <c r="H132" i="1"/>
  <c r="H119" i="1"/>
  <c r="H115" i="1"/>
  <c r="H109" i="1"/>
  <c r="H69" i="1"/>
  <c r="F155" i="1" l="1"/>
  <c r="G155" i="1" l="1"/>
  <c r="H155" i="1" s="1"/>
  <c r="H116" i="1" l="1"/>
</calcChain>
</file>

<file path=xl/sharedStrings.xml><?xml version="1.0" encoding="utf-8"?>
<sst xmlns="http://schemas.openxmlformats.org/spreadsheetml/2006/main" count="502" uniqueCount="260">
  <si>
    <t>1.</t>
  </si>
  <si>
    <t>600</t>
  </si>
  <si>
    <t>60014</t>
  </si>
  <si>
    <t>2.</t>
  </si>
  <si>
    <t>3.</t>
  </si>
  <si>
    <t>60016</t>
  </si>
  <si>
    <t>4.</t>
  </si>
  <si>
    <t>5.</t>
  </si>
  <si>
    <t>6.</t>
  </si>
  <si>
    <t>7.</t>
  </si>
  <si>
    <t>8.</t>
  </si>
  <si>
    <t>9.</t>
  </si>
  <si>
    <t>Razem dział 600</t>
  </si>
  <si>
    <t>10.</t>
  </si>
  <si>
    <t>Wykup nieruchomości</t>
  </si>
  <si>
    <t>Razem dział 700</t>
  </si>
  <si>
    <t>11.</t>
  </si>
  <si>
    <t>Razem dział 750</t>
  </si>
  <si>
    <t>12.</t>
  </si>
  <si>
    <t>13.</t>
  </si>
  <si>
    <t>14.</t>
  </si>
  <si>
    <t>Razem dział 754</t>
  </si>
  <si>
    <t>15.</t>
  </si>
  <si>
    <t>16.</t>
  </si>
  <si>
    <t>17.</t>
  </si>
  <si>
    <t>18.</t>
  </si>
  <si>
    <t>19.</t>
  </si>
  <si>
    <t>20.</t>
  </si>
  <si>
    <t>21.</t>
  </si>
  <si>
    <t>Razem dział 801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</si>
  <si>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</si>
  <si>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</si>
  <si>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</si>
  <si>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</si>
  <si>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</si>
  <si>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</si>
  <si>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</si>
  <si>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</si>
  <si>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</si>
  <si>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</si>
  <si>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</si>
  <si>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</si>
  <si>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</si>
  <si>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</si>
  <si>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</si>
  <si>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</si>
  <si>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</si>
  <si>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</si>
  <si>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</si>
  <si>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</si>
  <si>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Razem dział 900</t>
  </si>
  <si>
    <t>43.</t>
  </si>
  <si>
    <t>44.</t>
  </si>
  <si>
    <t>Razem dział 921</t>
  </si>
  <si>
    <t>46.</t>
  </si>
  <si>
    <t>47.</t>
  </si>
  <si>
    <t>48.</t>
  </si>
  <si>
    <t>49.</t>
  </si>
  <si>
    <t>Razem dział 926</t>
  </si>
  <si>
    <t>Ogółem</t>
  </si>
  <si>
    <t>Załącznik Nr 5</t>
  </si>
  <si>
    <t>Tabela Nr 15</t>
  </si>
  <si>
    <t>Zadania inwestycyjne roczne</t>
  </si>
  <si>
    <t>Lp.</t>
  </si>
  <si>
    <t>Nazwa zadania inwestycyjnego</t>
  </si>
  <si>
    <t>Jednostka org. Realizująca zadanie lub koordynująca jego wykonanie</t>
  </si>
  <si>
    <t>Dział</t>
  </si>
  <si>
    <t>Rozdział</t>
  </si>
  <si>
    <t>Plan</t>
  </si>
  <si>
    <t>Wykonanie</t>
  </si>
  <si>
    <t>% wykonania</t>
  </si>
  <si>
    <t>Razem zadania roczne</t>
  </si>
  <si>
    <t>Zadania inwestycyjne wieloletnie</t>
  </si>
  <si>
    <t>Dokapitalizowanie Spółki PWiK w Końskich z siedzibą w Modliszewicach</t>
  </si>
  <si>
    <t>Budowa i modernizacja dróg i parkingów gminnych</t>
  </si>
  <si>
    <t>Przystosowanie budynków na potrzeby mieszkań socjalnych i komunalnych</t>
  </si>
  <si>
    <t>Budowa Przedszkola w Pomykowie</t>
  </si>
  <si>
    <t>Razem zadania wieloletnie</t>
  </si>
  <si>
    <t>010</t>
  </si>
  <si>
    <t>01010</t>
  </si>
  <si>
    <t>UMiG</t>
  </si>
  <si>
    <t>31.</t>
  </si>
  <si>
    <t>45.</t>
  </si>
  <si>
    <t>Razem dział 710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</si>
  <si>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</si>
  <si>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</si>
  <si>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</si>
  <si>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</si>
  <si>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</si>
  <si>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</si>
  <si>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</si>
  <si>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</si>
  <si>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</si>
  <si>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</si>
  <si>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</si>
  <si>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</si>
  <si>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</si>
  <si>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</si>
  <si>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</si>
  <si>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</si>
  <si>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</si>
  <si>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</si>
  <si>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</si>
  <si>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</si>
  <si>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</si>
  <si>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</si>
  <si>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</si>
  <si>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</si>
  <si>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</si>
  <si>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</si>
  <si>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</si>
  <si>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Termomodernizacja budynków ZPO Kazanów, ZPO Nieświń, ZPO Pomyków, SP Modliszewice i ZS Rogów - dokumentacja i audyty</t>
  </si>
  <si>
    <t>Dofinansowanie zakupów inwestycyjnych ZOZ Końskie - zakup sprzętu medycznego</t>
  </si>
  <si>
    <t>77.</t>
  </si>
  <si>
    <t>Razem dział 851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</si>
  <si>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</si>
  <si>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</si>
  <si>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</si>
  <si>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</si>
  <si>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</si>
  <si>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</si>
  <si>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</si>
  <si>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</si>
  <si>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</si>
  <si>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</si>
  <si>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</si>
  <si>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</si>
  <si>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</si>
  <si>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</si>
  <si>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r>
      <t xml:space="preserve">Budowa placu zabaw wraz z altaną rekreacyjną (dokumentacja i wykonanie) - </t>
    </r>
    <r>
      <rPr>
        <i/>
        <sz val="10"/>
        <rFont val="Times New Roman"/>
        <family val="1"/>
        <charset val="238"/>
      </rPr>
      <t>fundusz sołecki sołectwa Modliszewice</t>
    </r>
  </si>
  <si>
    <t>92.</t>
  </si>
  <si>
    <t>93.</t>
  </si>
  <si>
    <t>94.</t>
  </si>
  <si>
    <t>95.</t>
  </si>
  <si>
    <t>96.</t>
  </si>
  <si>
    <t>97.</t>
  </si>
  <si>
    <t>98.</t>
  </si>
  <si>
    <t>Uzbrojenie terenów pod zabudowę mieszkaniową - osiedle przy ul. Południowej w Końskich</t>
  </si>
  <si>
    <t>Budowa hali gimnastycznej przy Gimnazjum Nr 2 w Końskich - dokumentacja i wykonanie</t>
  </si>
  <si>
    <t>Program ograniczenia niskiej emisji dla miasta Końskie</t>
  </si>
  <si>
    <t>Realizacja wydatków majątkowych w 2016 r.</t>
  </si>
  <si>
    <t>Przebudowa drogi wojewódzkiej nr 746- m. Końskie, ul. Piłsudskiego od km 17+260,00 do km 17+530,00 - dofinansowanie inwestycji Województwa Świętokrzyskiego</t>
  </si>
  <si>
    <t>60013</t>
  </si>
  <si>
    <t>Dofinansowanie drogowych inwestycji Powiatu Koneckiego - "Przebudowa dróg powiatowych: Końskie - Wąsosz - Czarna, ul. Zachodnia w Końskich, Głupiów - Przybyszowy - Zofiówka, Grabków - Sworzyce - Radomek, Stary Sokołów-Nowy Sokołów-Jacentów"</t>
  </si>
  <si>
    <r>
      <t xml:space="preserve">Budowa chodnika przy drodze gminnej - </t>
    </r>
    <r>
      <rPr>
        <i/>
        <sz val="10"/>
        <rFont val="Times New Roman"/>
        <family val="1"/>
        <charset val="238"/>
      </rPr>
      <t>fundusz sołecki sołectwa Brody</t>
    </r>
  </si>
  <si>
    <r>
      <t xml:space="preserve">Budowa rowu melioracyjnego wzdłuż drogi gminnej na terenie sołectwa - </t>
    </r>
    <r>
      <rPr>
        <i/>
        <sz val="10"/>
        <rFont val="Times New Roman"/>
        <family val="1"/>
        <charset val="238"/>
      </rPr>
      <t>fundusz sołecki sołectwa Izabelów</t>
    </r>
  </si>
  <si>
    <r>
      <t xml:space="preserve">Przebudowa dróg na terenie sołectwa (ul. Nadstawna i Wąska) - </t>
    </r>
    <r>
      <rPr>
        <i/>
        <sz val="10"/>
        <rFont val="Times New Roman"/>
        <family val="1"/>
        <charset val="238"/>
      </rPr>
      <t>fundusz sołecki sołectwa Młynek Nieświński</t>
    </r>
  </si>
  <si>
    <r>
      <t xml:space="preserve">Modernizacja drogi gminnej na terenie sołectwa - </t>
    </r>
    <r>
      <rPr>
        <i/>
        <sz val="10"/>
        <rFont val="Times New Roman"/>
        <family val="1"/>
        <charset val="238"/>
      </rPr>
      <t>fundusz sołecki sołectwa Nałęczów</t>
    </r>
  </si>
  <si>
    <r>
      <t xml:space="preserve">Modernizacja dróg na terenie sołectwa (ul. Wąska i ul. Spokojna) - </t>
    </r>
    <r>
      <rPr>
        <i/>
        <sz val="10"/>
        <rFont val="Times New Roman"/>
        <family val="1"/>
        <charset val="238"/>
      </rPr>
      <t>fundusz sołecki sołectwa Nieświń</t>
    </r>
  </si>
  <si>
    <r>
      <t xml:space="preserve">Przebudowa dróg na terenie sołectwa - </t>
    </r>
    <r>
      <rPr>
        <i/>
        <sz val="10"/>
        <rFont val="Times New Roman"/>
        <family val="1"/>
        <charset val="238"/>
      </rPr>
      <t>fundusz sołecki sołectwa Piła</t>
    </r>
  </si>
  <si>
    <r>
      <t xml:space="preserve">Przebudowa drogi gminnej na terenie sołectwa - </t>
    </r>
    <r>
      <rPr>
        <i/>
        <sz val="10"/>
        <rFont val="Times New Roman"/>
        <family val="1"/>
        <charset val="238"/>
      </rPr>
      <t>fundusz sołecki sołectwa Pomyków</t>
    </r>
  </si>
  <si>
    <r>
      <t xml:space="preserve">Modernizacja drogi gminnej Przybyszowy-Bedlenko na terenie sołectwa - </t>
    </r>
    <r>
      <rPr>
        <i/>
        <sz val="10"/>
        <rFont val="Times New Roman"/>
        <family val="1"/>
        <charset val="238"/>
      </rPr>
      <t>fundusz sołecki sołectwa Przybyszowy</t>
    </r>
  </si>
  <si>
    <r>
      <t xml:space="preserve">Modernizacja drogi gminnej - ul. Słoneczna - </t>
    </r>
    <r>
      <rPr>
        <i/>
        <sz val="10"/>
        <rFont val="Times New Roman"/>
        <family val="1"/>
        <charset val="238"/>
      </rPr>
      <t>fundusz sołecki sołectwa Sierosławice</t>
    </r>
  </si>
  <si>
    <r>
      <t xml:space="preserve">Przebudowa drogi gminnej na terenie sołectwa - </t>
    </r>
    <r>
      <rPr>
        <i/>
        <sz val="10"/>
        <rFont val="Times New Roman"/>
        <family val="1"/>
        <charset val="238"/>
      </rPr>
      <t>fundusz sołecki Sworzyce</t>
    </r>
  </si>
  <si>
    <r>
      <t xml:space="preserve">Modernizacja dróg gminnych na terenie sołectwa - </t>
    </r>
    <r>
      <rPr>
        <i/>
        <sz val="10"/>
        <rFont val="Times New Roman"/>
        <family val="1"/>
        <charset val="238"/>
      </rPr>
      <t>fundusz sołecki sołectwa Trzemoszna</t>
    </r>
  </si>
  <si>
    <t>Budowa, przebudowa dróg gminnych, chodników i parkingów</t>
  </si>
  <si>
    <r>
      <t xml:space="preserve">Przebudowa drogi gminnej na terenie sołectwa - </t>
    </r>
    <r>
      <rPr>
        <i/>
        <sz val="10"/>
        <rFont val="Times New Roman"/>
        <family val="1"/>
        <charset val="238"/>
      </rPr>
      <t>fundusz sołecki sołectwa Paruchy</t>
    </r>
  </si>
  <si>
    <t>Budowa chodnika przy drodze gminnej w msc. Brody Nowe - Brody Stare</t>
  </si>
  <si>
    <t>Przebudowa drogi wewnętrznej w Baczynie (działka nr 535)</t>
  </si>
  <si>
    <t>Przebudowa drogi wewnętrznej w Pile (działka nr 482)</t>
  </si>
  <si>
    <t>Przebudowa drogi wewnętrznej w Pile (działki nr 58, 543)</t>
  </si>
  <si>
    <t>Przebudowa drogi wewnętrznej w Starej Kuźnicy (działka nr 733)</t>
  </si>
  <si>
    <t>Modernizacja drogi gminnej w msc. Trzemoszna (działki nr 324, 316)</t>
  </si>
  <si>
    <t>Przebudowa drogi gminnej w Nowym Kazanowie (działka nr 767)</t>
  </si>
  <si>
    <t>Przebudowa ul. Hubala w Końskich (chodniki i zatoki postojowe)</t>
  </si>
  <si>
    <t>Modernizacja dróg gminnych w Nieświniu (ul. Wąska i ul. Spokojna)</t>
  </si>
  <si>
    <t>Przebudowa chodnika i utwardzenie terenu między ul. 16 Stycznia i ul. Brzozową w Końskich</t>
  </si>
  <si>
    <t>Przebudowa drogi wewnętrznej w Młynku Nieświńskim (działki nr 226/2, 213, 728/3)</t>
  </si>
  <si>
    <t>Przebudowa drogi wewnętrznej w Nałęczowie (działka nr 269)</t>
  </si>
  <si>
    <t>Modernizacja drogi gminnej Przybyszowy - Bedlenko</t>
  </si>
  <si>
    <t>Przebudowa drogi gminnej w Starym Dziebałtowie</t>
  </si>
  <si>
    <t>Przebudowa drogi gminnej w Pomykowie (działki Nr 213, 221)</t>
  </si>
  <si>
    <t>Przebudowa drogi wewnętrznej w Starym Sokołowie (działka nr 276)</t>
  </si>
  <si>
    <t>Modernizacja drogi w Sierosławicach - ul. Słoneczna</t>
  </si>
  <si>
    <t>Przebudowa drogi w Paruchach (działka nr 338/1)</t>
  </si>
  <si>
    <t>Przebudowa drogi wewnętrznej w Nowym Kazanowie (działka nr 932)</t>
  </si>
  <si>
    <t>Przebudowa drogi wewnętrznej w Dyszowie - ul. Nowowiejska</t>
  </si>
  <si>
    <t>Przebudowa ul. Słonecznej w Sielpi</t>
  </si>
  <si>
    <t>Przebudowa drogi wewnętrznej w Bedlnie</t>
  </si>
  <si>
    <t>Przebudowa drogi wewnętrznej w Górnym Młynie</t>
  </si>
  <si>
    <t>Przebudowa utwardzenia terenu przy ul. Hubala w Końskich</t>
  </si>
  <si>
    <t>Przebudowa ul. Spółdzielczej i Relaksowej w Sielpi</t>
  </si>
  <si>
    <t>Przebudowa ul. Ogrodowej w Końskich</t>
  </si>
  <si>
    <t>Budowa chodnika łączącego ul. Jodłową z ul. Wiśniową w Końskich oraz dwóch progów zwalniających w ciągu drogi gminnej ul. Robotniczej w Końskich</t>
  </si>
  <si>
    <t>Zakup samochodu na potrzeby ZGM w Końskich - dofinansowanie  zakupów inwestycyjnych zakładu budżetowego</t>
  </si>
  <si>
    <t>700</t>
  </si>
  <si>
    <t>70001</t>
  </si>
  <si>
    <t>Zakup sprzętu informatycznego, oprogramowania i urządzeń biurowych na potrzeby UMiG Końskie</t>
  </si>
  <si>
    <t>Zakup samochodu na potrzeby UMiG w Końskich</t>
  </si>
  <si>
    <t>Dofinansowanie do zakupu pompy pływającej dla OSP Nieświń</t>
  </si>
  <si>
    <t>Dofinansowanie do zakupu wentylatora oddymiającego dla OSP Dziebałtów</t>
  </si>
  <si>
    <t>Dofinansowanie do zakupu turbopompy głębinowej dla OSP w Modliszewicach</t>
  </si>
  <si>
    <t>Dofinansowanie do zakupu poduszek pneumatycznych wysokociśnieniowych dla OSP w Dziebałtowie</t>
  </si>
  <si>
    <t>Przebudowa budynku SP w Modliszewicach - przystosowanie do funkcjonowania w nim przedszkola</t>
  </si>
  <si>
    <t>Przebudowa budynku ZPO w Kazanowie - przystosowanie do funkcjonowania w nim przedszkola</t>
  </si>
  <si>
    <t>Przebudowa budynku ZPO w Nieświniu - przystosowanie do funkcjonowania w nim przedszkola</t>
  </si>
  <si>
    <t>Przebudowa budynku ZS w Rogowie - przystosowanie do funkcjonowania w nim przedszkola</t>
  </si>
  <si>
    <t>Przebudowa budynku ZS w Stadnickiej Woli - przystosowanie do funkcjonowania w nim przedszkola</t>
  </si>
  <si>
    <t>Przebudowa boiska sportowego przy SP Nr 1 w Końskich</t>
  </si>
  <si>
    <t>Bieżnia lekkoatletyczna dla uczniów SP Nr 1 i Gimnazjum Nr 1 w Końskich</t>
  </si>
  <si>
    <t>Razem dział 852</t>
  </si>
  <si>
    <t>MGOPS</t>
  </si>
  <si>
    <t>Zakup urządzenia UTM-firewalla na potrzeby MGOPS w Końskich</t>
  </si>
  <si>
    <t>Termomodernizacja budynku MGOPS w Końskich - audyty i dokumentacja</t>
  </si>
  <si>
    <t>Zakup sprzętu komputerowego dla MGOPS w Końskich</t>
  </si>
  <si>
    <r>
      <t xml:space="preserve">Budowa oświetlenia ulicznego - </t>
    </r>
    <r>
      <rPr>
        <i/>
        <sz val="10"/>
        <rFont val="Times New Roman"/>
        <family val="1"/>
        <charset val="238"/>
      </rPr>
      <t>fundusz sołecki sołectwa Barycz</t>
    </r>
  </si>
  <si>
    <r>
      <t xml:space="preserve">Budowa oświetlenia na ul. Odludnej, Zachodniej i Czyża w Rogowie - </t>
    </r>
    <r>
      <rPr>
        <i/>
        <sz val="10"/>
        <rFont val="Times New Roman"/>
        <family val="1"/>
        <charset val="238"/>
      </rPr>
      <t>fundusz sołecki sołectwa Rogów</t>
    </r>
  </si>
  <si>
    <r>
      <t xml:space="preserve">Budowa oświetlenia ulicznego na terenie sołectwa (dokumentacja i wykonanie) - </t>
    </r>
    <r>
      <rPr>
        <i/>
        <sz val="10"/>
        <rFont val="Times New Roman"/>
        <family val="1"/>
        <charset val="238"/>
      </rPr>
      <t>fundusz sołecki sołectwa Piła</t>
    </r>
  </si>
  <si>
    <r>
      <t xml:space="preserve">Budowa oświetlenia ulicznego (dokumentacja i wykonanie) - </t>
    </r>
    <r>
      <rPr>
        <i/>
        <sz val="10"/>
        <rFont val="Times New Roman"/>
        <family val="1"/>
        <charset val="238"/>
      </rPr>
      <t>fundusz sołecki sołectwa Wincentów</t>
    </r>
  </si>
  <si>
    <r>
      <t xml:space="preserve">Zakup i montaż urządzeń zabawowych na plac zabaw - </t>
    </r>
    <r>
      <rPr>
        <i/>
        <sz val="10"/>
        <rFont val="Times New Roman"/>
        <family val="1"/>
        <charset val="238"/>
      </rPr>
      <t>fundusz sołecki sołectwa Baczyna</t>
    </r>
  </si>
  <si>
    <r>
      <t xml:space="preserve">Utwardzenie placu rekreacyjnego na terenie sołectwa - </t>
    </r>
    <r>
      <rPr>
        <i/>
        <sz val="10"/>
        <rFont val="Times New Roman"/>
        <family val="1"/>
        <charset val="238"/>
      </rPr>
      <t>fundusz sołecki sołectwa Barycz</t>
    </r>
  </si>
  <si>
    <r>
      <t xml:space="preserve">Zakup urządzenia do siłowni zewnętrznej - </t>
    </r>
    <r>
      <rPr>
        <i/>
        <sz val="10"/>
        <rFont val="Times New Roman"/>
        <family val="1"/>
        <charset val="238"/>
      </rPr>
      <t>fundusz sołecki sołectwa Dyszów</t>
    </r>
  </si>
  <si>
    <r>
      <t>Wykonanie ogrodzenia terenu rekreacyjnego na terenie sołectwa -</t>
    </r>
    <r>
      <rPr>
        <i/>
        <sz val="10"/>
        <rFont val="Times New Roman"/>
        <family val="1"/>
        <charset val="238"/>
      </rPr>
      <t>fundusz sołecki sołectwa Górny Młyn</t>
    </r>
  </si>
  <si>
    <r>
      <t xml:space="preserve">Zakup i montaż urządzeń zabawowych na plac zabaw - </t>
    </r>
    <r>
      <rPr>
        <i/>
        <sz val="10"/>
        <rFont val="Times New Roman"/>
        <family val="1"/>
        <charset val="238"/>
      </rPr>
      <t>fundusz sołecki sołectwa Koczwara</t>
    </r>
  </si>
  <si>
    <r>
      <t xml:space="preserve">Budowa placu zabaw (dokumentacja i wykonanie) - </t>
    </r>
    <r>
      <rPr>
        <i/>
        <sz val="10"/>
        <rFont val="Times New Roman"/>
        <family val="1"/>
        <charset val="238"/>
      </rPr>
      <t>fundusz sołecki sołectwa Kornica</t>
    </r>
  </si>
  <si>
    <r>
      <t xml:space="preserve">Budowa siłowni zewnętrznej (dokumentacja i wykonanie) - </t>
    </r>
    <r>
      <rPr>
        <i/>
        <sz val="10"/>
        <rFont val="Times New Roman"/>
        <family val="1"/>
        <charset val="238"/>
      </rPr>
      <t>fundusz sołecki sołectwa Modliszewice</t>
    </r>
  </si>
  <si>
    <r>
      <t xml:space="preserve">Zakup i montaż huśtawki wielofunkcyjnej na terenie rekreacyjno-wypoczynkowym w Niebie - </t>
    </r>
    <r>
      <rPr>
        <i/>
        <sz val="9"/>
        <rFont val="Times New Roman"/>
        <family val="1"/>
        <charset val="238"/>
      </rPr>
      <t>fundusz sołecki sołectwa Niebo</t>
    </r>
  </si>
  <si>
    <r>
      <t xml:space="preserve">Doposażenie placu zabaw - rozbudowa domku zabawowego - </t>
    </r>
    <r>
      <rPr>
        <i/>
        <sz val="10"/>
        <rFont val="Times New Roman"/>
        <family val="1"/>
        <charset val="238"/>
      </rPr>
      <t>fundusz sołecki sołectwa Nieświń</t>
    </r>
  </si>
  <si>
    <r>
      <t xml:space="preserve">Budowa siłowni zewnętrznej przy SP Dziebałtów - </t>
    </r>
    <r>
      <rPr>
        <i/>
        <sz val="10"/>
        <rFont val="Times New Roman"/>
        <family val="1"/>
        <charset val="238"/>
      </rPr>
      <t>fundusz sołecki sołectwa Nowy Dziebałtów</t>
    </r>
  </si>
  <si>
    <r>
      <t xml:space="preserve">Doposażenie placu zabaw (dokumentacja i wykonanie) - </t>
    </r>
    <r>
      <rPr>
        <i/>
        <sz val="10"/>
        <rFont val="Times New Roman"/>
        <family val="1"/>
        <charset val="238"/>
      </rPr>
      <t>fundusz sołecki sołectwa Pomorzany</t>
    </r>
  </si>
  <si>
    <r>
      <t xml:space="preserve">Doposażenie placu zabaw (zakup i montaż urządzeń zabawowych) - </t>
    </r>
    <r>
      <rPr>
        <i/>
        <sz val="10"/>
        <rFont val="Times New Roman"/>
        <family val="1"/>
        <charset val="238"/>
      </rPr>
      <t>fundusz sołecki sołectwa Stary Dziebałtów</t>
    </r>
  </si>
  <si>
    <r>
      <t xml:space="preserve">Budowa kompleksu rekreacyjnego - plac zabaw i siłownia zewnętrzna - </t>
    </r>
    <r>
      <rPr>
        <i/>
        <sz val="10"/>
        <rFont val="Times New Roman"/>
        <family val="1"/>
        <charset val="238"/>
      </rPr>
      <t>fundusz sołecki sołectwa Stadnicka Wola</t>
    </r>
  </si>
  <si>
    <r>
      <t xml:space="preserve">Doposażenie placu zabaw - </t>
    </r>
    <r>
      <rPr>
        <i/>
        <sz val="10"/>
        <rFont val="Times New Roman"/>
        <family val="1"/>
        <charset val="238"/>
      </rPr>
      <t>fundusz sołecki sołectwa Nowy Kazanów</t>
    </r>
  </si>
  <si>
    <t>Budowa placu zabaw przy ul. 1-go Maja w Końskich</t>
  </si>
  <si>
    <r>
      <t xml:space="preserve">Budowa placu zabaw w msc. Trzemoszna - </t>
    </r>
    <r>
      <rPr>
        <i/>
        <sz val="10"/>
        <rFont val="Times New Roman"/>
        <family val="1"/>
        <charset val="238"/>
      </rPr>
      <t>inicjatywa lokalna</t>
    </r>
  </si>
  <si>
    <t>Budowa miejsca rekreacji dla dzieci na osiedlu 3-go Maja w Końskich</t>
  </si>
  <si>
    <t>Budowa lokalnego kompleksu rekreacyjno-sportowego na Browarach</t>
  </si>
  <si>
    <t>Budowa placu zabaw na osiedlu przy ul. Robotniczej w Końskich</t>
  </si>
  <si>
    <t>Plac zabaw dla dzieci i młodzieży i 50+ - Stary Młyn</t>
  </si>
  <si>
    <t>Budowa siłowni zewnętrznej w Rogowie</t>
  </si>
  <si>
    <t>Doposażenie placu zabaw w msc. Kornica</t>
  </si>
  <si>
    <r>
      <t xml:space="preserve">Zakup i montaż wyposażenia do świetlicy wiejskiej - projektor multimedialny - </t>
    </r>
    <r>
      <rPr>
        <i/>
        <sz val="9"/>
        <rFont val="Times New Roman"/>
        <family val="1"/>
        <charset val="238"/>
      </rPr>
      <t>fundusz sołecki sołectwa Dyszów</t>
    </r>
  </si>
  <si>
    <r>
      <t xml:space="preserve">Przebudowa świetlicy wiejskiej w Gracuchu (dokumentacja i wykonanie) - </t>
    </r>
    <r>
      <rPr>
        <i/>
        <sz val="10"/>
        <rFont val="Times New Roman"/>
        <family val="1"/>
        <charset val="238"/>
      </rPr>
      <t>fundusz sołecki sołectwa Gracuch</t>
    </r>
  </si>
  <si>
    <t>Opracowanie dokumentacji typowej na budowę świetlicy wiejskiej</t>
  </si>
  <si>
    <r>
      <t xml:space="preserve">Zakup wyposażenia do świetlicy wiejskiej - </t>
    </r>
    <r>
      <rPr>
        <i/>
        <sz val="10"/>
        <rFont val="Times New Roman"/>
        <family val="1"/>
        <charset val="238"/>
      </rPr>
      <t>fundusz sołecki sołectwa Proćwin</t>
    </r>
  </si>
  <si>
    <r>
      <t xml:space="preserve">Uzupełnienie ogrodzenia boiska sportowego - </t>
    </r>
    <r>
      <rPr>
        <i/>
        <sz val="10"/>
        <rFont val="Times New Roman"/>
        <family val="1"/>
        <charset val="238"/>
      </rPr>
      <t>fundusz sołecki sołectwa Sielpia</t>
    </r>
  </si>
  <si>
    <t>Budowa skateparku, placu zabaw oraz boiska do siatkówki plażowej na terenie miasta Końskie</t>
  </si>
  <si>
    <t>Zakup samochodu na potrzeby ZOSiR w Końskich</t>
  </si>
  <si>
    <t>Zakup wiat stadionowych dla zawodników rezerwowych</t>
  </si>
  <si>
    <t>Dofinansowanie zakupów i wydatków inwestycyjnych Pływalni Miejskiej w Końskich (w tym zakup odkurzacza basenowego i wentylatora)</t>
  </si>
  <si>
    <t>Wykonanie dokumentacji projektowej dla zadania polegającego na budowie linii zasilających tereny przemysłowe w energię elektryczną wraz z kontenerowymi stacjami transformatorowymi</t>
  </si>
  <si>
    <t>Razem dział 010</t>
  </si>
  <si>
    <t>Razem dział 400</t>
  </si>
  <si>
    <t>Budowa obwodnicy Końskich od miejscowości Kornica do miejscowości Młynek Nieświński w ciągu DW 749 i od miejscowości Młynek Nieświński do miejscowości Piła w ciągu DW 746/DP (na parametrach GP)</t>
  </si>
  <si>
    <t>Przebudowa drogi powiatowej ul. Armii Krajowej w Końskich w km 0+000-0+660 wraz z przebudową skrzyżowania ulic: Staszica, Armii Krajowej i Warszawskiej (budowa ronda) i przebudową skrzyżowania ulic: Armii Krajowej, Lipowej, Wojska Polskiego i Mostowej - dofinansowanie inwestycji Powiatu Koneckiego</t>
  </si>
  <si>
    <t xml:space="preserve">Przebudowa ulicy Wjazdowej w Sielpi </t>
  </si>
  <si>
    <t xml:space="preserve">Przebudowa ulicy Wojska Polskiego w Końskich </t>
  </si>
  <si>
    <t>Budowa drogi gminnej w Koczwarze wraz z częścią ul. Gruntowej</t>
  </si>
  <si>
    <t>Przebudowa infrastruktury drogowej na potrzeby utworzenia centrum przesiadkowego przy ul. Wojska Polskiego w Końskich</t>
  </si>
  <si>
    <t>Rozbudowa cmentarza grzebalnego w Końskich (etap I)</t>
  </si>
  <si>
    <t>Budowa Szkoły Podstawowej w Kopaninach - dokumentacja i wykonanie</t>
  </si>
  <si>
    <t xml:space="preserve">Budowa hali gimnastycznej przy SP w Dziebałtowie - dokumentacja i wykonanie </t>
  </si>
  <si>
    <t>Przebudowa pomieszczeń w budynku Placówki Wsparcia Dziennego w Końskich przy ul. 16 Stycznia</t>
  </si>
  <si>
    <t>Wymiana instalacji okablowania strukturalnego w MGOPS w Końskich w ramach przystosowania budynku MGOPS w Końskich - modernizacja infrastruktury teleinformatycznej i elektrycznej</t>
  </si>
  <si>
    <t>Przebudowa zbiornika wodnego w Modliszewicach</t>
  </si>
  <si>
    <t xml:space="preserve">Przebudowa i uzupełnienie oświetlenia drogowego na terenie miasta i gminy Końskie </t>
  </si>
  <si>
    <t>Rewitalizacja obszarów miasta Końskie (rewitalizacja centrum, przebudowa Parku Miejskiego, w tym Ogródka Jordanowskiego)</t>
  </si>
  <si>
    <t>Przebudowa i rozbudowa budynku Gimnazjum Nr 2 w Końskich na potrzeby Centrum Kultury</t>
  </si>
  <si>
    <t>Przebudowa budynków pałacowych</t>
  </si>
  <si>
    <t>Termomodernizacja budynków Zespołu Parkowo- Pałacowego w Końskich (audyty, dokumentacja i wykonanie)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</si>
</sst>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i/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1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6" fillId="0" borderId="3" xfId="0" applyFont="1" applyBorder="1"/>
    <xf numFmtId="0" fontId="6" fillId="0" borderId="0" xfId="0" applyFont="1"/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" fontId="7" fillId="0" borderId="3" xfId="0" applyNumberFormat="1" applyFont="1" applyBorder="1" applyAlignment="1">
      <alignment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4" fontId="5" fillId="0" borderId="6" xfId="0" applyNumberFormat="1" applyFont="1" applyBorder="1" applyAlignment="1">
      <alignment horizontal="right" vertical="center"/>
    </xf>
    <xf numFmtId="4" fontId="5" fillId="0" borderId="3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/>
    </xf>
    <xf numFmtId="4" fontId="5" fillId="0" borderId="6" xfId="0" applyNumberFormat="1" applyFont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7" fillId="0" borderId="3" xfId="0" applyNumberFormat="1" applyFont="1" applyBorder="1"/>
    <xf numFmtId="3" fontId="1" fillId="0" borderId="3" xfId="0" applyNumberFormat="1" applyFont="1" applyBorder="1" applyAlignment="1">
      <alignment horizontal="right" vertical="center"/>
    </xf>
    <xf numFmtId="3" fontId="1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2" fontId="3" fillId="0" borderId="3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5"/>
  <sheetViews>
    <sheetView tabSelected="1" topLeftCell="A144" workbookViewId="0">
      <selection activeCell="F111" sqref="F111"/>
    </sheetView>
  </sheetViews>
  <sheetFormatPr defaultRowHeight="14.4" x14ac:dyDescent="0.3"/>
  <cols>
    <col min="1" max="1" width="5" customWidth="1"/>
    <col min="2" max="2" width="27.88671875" customWidth="1"/>
    <col min="3" max="3" width="8.44140625" customWidth="1"/>
    <col min="4" max="4" width="5.88671875" customWidth="1"/>
    <col min="5" max="5" width="6.6640625" customWidth="1"/>
    <col min="6" max="6" width="13.5546875" customWidth="1"/>
    <col min="7" max="7" width="12.77734375" customWidth="1"/>
    <col min="8" max="8" width="6.6640625" customWidth="1"/>
    <col min="9" max="9" width="0.44140625" customWidth="1"/>
  </cols>
  <sheetData>
    <row r="1" spans="1:8" ht="19.5" customHeight="1" x14ac:dyDescent="0.3">
      <c r="B1" s="11"/>
      <c r="C1" s="11"/>
      <c r="D1" s="11"/>
      <c r="E1" s="11"/>
      <c r="F1" s="11"/>
      <c r="G1" s="49" t="s">
        <v>60</v>
      </c>
      <c r="H1" s="49"/>
    </row>
    <row r="2" spans="1:8" ht="18.75" customHeight="1" x14ac:dyDescent="0.3">
      <c r="A2" s="51" t="s">
        <v>61</v>
      </c>
      <c r="B2" s="51"/>
      <c r="C2" s="51"/>
      <c r="D2" s="51"/>
      <c r="E2" s="11"/>
      <c r="F2" s="11"/>
      <c r="G2" s="11"/>
      <c r="H2" s="11"/>
    </row>
    <row r="3" spans="1:8" x14ac:dyDescent="0.3">
      <c r="B3" s="11"/>
      <c r="C3" s="11"/>
      <c r="D3" s="11"/>
      <c r="E3" s="11"/>
      <c r="F3" s="11"/>
      <c r="G3" s="11"/>
      <c r="H3" s="11"/>
    </row>
    <row r="4" spans="1:8" ht="30" customHeight="1" x14ac:dyDescent="0.3">
      <c r="A4" s="50" t="s">
        <v>140</v>
      </c>
      <c r="B4" s="50"/>
      <c r="C4" s="50"/>
      <c r="D4" s="50"/>
      <c r="E4" s="50"/>
      <c r="F4" s="50"/>
      <c r="G4" s="50"/>
      <c r="H4" s="50"/>
    </row>
    <row r="5" spans="1:8" ht="89.4" customHeight="1" x14ac:dyDescent="0.3">
      <c r="A5" s="13" t="s">
        <v>63</v>
      </c>
      <c r="B5" s="13" t="s">
        <v>64</v>
      </c>
      <c r="C5" s="33" t="s">
        <v>65</v>
      </c>
      <c r="D5" s="19" t="s">
        <v>66</v>
      </c>
      <c r="E5" s="19" t="s">
        <v>67</v>
      </c>
      <c r="F5" s="19" t="s">
        <v>68</v>
      </c>
      <c r="G5" s="19" t="s">
        <v>69</v>
      </c>
      <c r="H5" s="13" t="s">
        <v>70</v>
      </c>
    </row>
    <row r="6" spans="1:8" ht="15" customHeight="1" x14ac:dyDescent="0.3">
      <c r="A6" s="12">
        <v>1</v>
      </c>
      <c r="B6" s="12">
        <v>2</v>
      </c>
      <c r="C6" s="33">
        <v>3</v>
      </c>
      <c r="D6" s="13">
        <v>4</v>
      </c>
      <c r="E6" s="13">
        <v>5</v>
      </c>
      <c r="F6" s="12">
        <v>6</v>
      </c>
      <c r="G6" s="12">
        <v>7</v>
      </c>
      <c r="H6" s="12">
        <v>8</v>
      </c>
    </row>
    <row r="7" spans="1:8" x14ac:dyDescent="0.3">
      <c r="A7" s="67" t="s">
        <v>62</v>
      </c>
      <c r="B7" s="67"/>
      <c r="C7" s="67"/>
      <c r="D7" s="67"/>
      <c r="E7" s="67"/>
      <c r="F7" s="67"/>
      <c r="G7" s="67"/>
      <c r="H7" s="67"/>
    </row>
    <row r="8" spans="1:8" ht="67.8" customHeight="1" x14ac:dyDescent="0.3">
      <c r="A8" s="3" t="s">
        <v>0</v>
      </c>
      <c r="B8" s="35" t="s">
        <v>141</v>
      </c>
      <c r="C8" s="20" t="s">
        <v>80</v>
      </c>
      <c r="D8" s="47" t="s">
        <v>1</v>
      </c>
      <c r="E8" s="2" t="s">
        <v>142</v>
      </c>
      <c r="F8" s="40">
        <v>89950</v>
      </c>
      <c r="G8" s="28">
        <v>89947.31</v>
      </c>
      <c r="H8" s="26">
        <f>G8/F8*100</f>
        <v>99.997009449694275</v>
      </c>
    </row>
    <row r="9" spans="1:8" ht="88.2" customHeight="1" x14ac:dyDescent="0.3">
      <c r="A9" s="3" t="s">
        <v>3</v>
      </c>
      <c r="B9" s="35" t="s">
        <v>143</v>
      </c>
      <c r="C9" s="23" t="s">
        <v>80</v>
      </c>
      <c r="D9" s="47" t="s">
        <v>1</v>
      </c>
      <c r="E9" s="2" t="s">
        <v>2</v>
      </c>
      <c r="F9" s="40">
        <v>337732</v>
      </c>
      <c r="G9" s="28">
        <v>337732</v>
      </c>
      <c r="H9" s="26">
        <f t="shared" ref="H9:H68" si="0">G9/F9*100</f>
        <v>100</v>
      </c>
    </row>
    <row r="10" spans="1:8" ht="46.2" customHeight="1" x14ac:dyDescent="0.3">
      <c r="A10" s="3" t="s">
        <v>4</v>
      </c>
      <c r="B10" s="4" t="s">
        <v>144</v>
      </c>
      <c r="C10" s="24" t="s">
        <v>80</v>
      </c>
      <c r="D10" s="48" t="s">
        <v>1</v>
      </c>
      <c r="E10" s="2" t="s">
        <v>5</v>
      </c>
      <c r="F10" s="41">
        <v>21184</v>
      </c>
      <c r="G10" s="28">
        <v>21184</v>
      </c>
      <c r="H10" s="26">
        <f t="shared" si="0"/>
        <v>100</v>
      </c>
    </row>
    <row r="11" spans="1:8" ht="59.4" customHeight="1" x14ac:dyDescent="0.3">
      <c r="A11" s="3" t="s">
        <v>6</v>
      </c>
      <c r="B11" s="4" t="s">
        <v>145</v>
      </c>
      <c r="C11" s="24" t="s">
        <v>80</v>
      </c>
      <c r="D11" s="48" t="s">
        <v>1</v>
      </c>
      <c r="E11" s="2" t="s">
        <v>5</v>
      </c>
      <c r="F11" s="41">
        <v>12000</v>
      </c>
      <c r="G11" s="28">
        <v>11994.96</v>
      </c>
      <c r="H11" s="26">
        <f t="shared" si="0"/>
        <v>99.957999999999998</v>
      </c>
    </row>
    <row r="12" spans="1:8" ht="52.2" customHeight="1" x14ac:dyDescent="0.3">
      <c r="A12" s="1" t="s">
        <v>7</v>
      </c>
      <c r="B12" s="4" t="s">
        <v>146</v>
      </c>
      <c r="C12" s="24" t="s">
        <v>80</v>
      </c>
      <c r="D12" s="48" t="s">
        <v>1</v>
      </c>
      <c r="E12" s="2" t="s">
        <v>5</v>
      </c>
      <c r="F12" s="41">
        <v>16000</v>
      </c>
      <c r="G12" s="29">
        <v>16000</v>
      </c>
      <c r="H12" s="26">
        <f t="shared" si="0"/>
        <v>100</v>
      </c>
    </row>
    <row r="13" spans="1:8" ht="42.75" customHeight="1" x14ac:dyDescent="0.3">
      <c r="A13" s="1" t="s">
        <v>8</v>
      </c>
      <c r="B13" s="4" t="s">
        <v>147</v>
      </c>
      <c r="C13" s="24" t="s">
        <v>80</v>
      </c>
      <c r="D13" s="48" t="s">
        <v>1</v>
      </c>
      <c r="E13" s="2" t="s">
        <v>5</v>
      </c>
      <c r="F13" s="41">
        <v>8000</v>
      </c>
      <c r="G13" s="29">
        <v>8000</v>
      </c>
      <c r="H13" s="26">
        <f t="shared" si="0"/>
        <v>100</v>
      </c>
    </row>
    <row r="14" spans="1:8" ht="46.2" customHeight="1" x14ac:dyDescent="0.3">
      <c r="A14" s="1" t="s">
        <v>9</v>
      </c>
      <c r="B14" s="4" t="s">
        <v>148</v>
      </c>
      <c r="C14" s="24" t="s">
        <v>80</v>
      </c>
      <c r="D14" s="48" t="s">
        <v>1</v>
      </c>
      <c r="E14" s="2" t="s">
        <v>5</v>
      </c>
      <c r="F14" s="41">
        <v>15000</v>
      </c>
      <c r="G14" s="29">
        <v>15000</v>
      </c>
      <c r="H14" s="26">
        <f t="shared" si="0"/>
        <v>100</v>
      </c>
    </row>
    <row r="15" spans="1:8" ht="44.25" customHeight="1" x14ac:dyDescent="0.3">
      <c r="A15" s="1" t="s">
        <v>10</v>
      </c>
      <c r="B15" s="4" t="s">
        <v>149</v>
      </c>
      <c r="C15" s="23" t="s">
        <v>80</v>
      </c>
      <c r="D15" s="47" t="s">
        <v>1</v>
      </c>
      <c r="E15" s="2" t="s">
        <v>5</v>
      </c>
      <c r="F15" s="41">
        <v>10000</v>
      </c>
      <c r="G15" s="29">
        <v>10000</v>
      </c>
      <c r="H15" s="26">
        <f t="shared" si="0"/>
        <v>100</v>
      </c>
    </row>
    <row r="16" spans="1:8" ht="44.25" customHeight="1" x14ac:dyDescent="0.3">
      <c r="A16" s="1" t="s">
        <v>11</v>
      </c>
      <c r="B16" s="4" t="s">
        <v>150</v>
      </c>
      <c r="C16" s="24" t="s">
        <v>80</v>
      </c>
      <c r="D16" s="48" t="s">
        <v>1</v>
      </c>
      <c r="E16" s="2" t="s">
        <v>5</v>
      </c>
      <c r="F16" s="41">
        <v>17000</v>
      </c>
      <c r="G16" s="29">
        <v>17000</v>
      </c>
      <c r="H16" s="26">
        <f t="shared" si="0"/>
        <v>100</v>
      </c>
    </row>
    <row r="17" spans="1:8" ht="56.4" customHeight="1" x14ac:dyDescent="0.3">
      <c r="A17" s="1" t="s">
        <v>13</v>
      </c>
      <c r="B17" s="4" t="s">
        <v>151</v>
      </c>
      <c r="C17" s="24" t="s">
        <v>80</v>
      </c>
      <c r="D17" s="48" t="s">
        <v>1</v>
      </c>
      <c r="E17" s="2" t="s">
        <v>5</v>
      </c>
      <c r="F17" s="41">
        <v>9771</v>
      </c>
      <c r="G17" s="29">
        <v>9771</v>
      </c>
      <c r="H17" s="26">
        <f t="shared" si="0"/>
        <v>100</v>
      </c>
    </row>
    <row r="18" spans="1:8" ht="44.25" customHeight="1" x14ac:dyDescent="0.3">
      <c r="A18" s="1" t="s">
        <v>16</v>
      </c>
      <c r="B18" s="4" t="s">
        <v>152</v>
      </c>
      <c r="C18" s="24" t="s">
        <v>80</v>
      </c>
      <c r="D18" s="48" t="s">
        <v>1</v>
      </c>
      <c r="E18" s="2" t="s">
        <v>5</v>
      </c>
      <c r="F18" s="41">
        <v>24500</v>
      </c>
      <c r="G18" s="29">
        <v>24500</v>
      </c>
      <c r="H18" s="26">
        <f t="shared" si="0"/>
        <v>100</v>
      </c>
    </row>
    <row r="19" spans="1:8" ht="44.25" customHeight="1" x14ac:dyDescent="0.3">
      <c r="A19" s="1" t="s">
        <v>18</v>
      </c>
      <c r="B19" s="4" t="s">
        <v>153</v>
      </c>
      <c r="C19" s="24" t="s">
        <v>80</v>
      </c>
      <c r="D19" s="48" t="s">
        <v>1</v>
      </c>
      <c r="E19" s="2" t="s">
        <v>5</v>
      </c>
      <c r="F19" s="41">
        <v>14189</v>
      </c>
      <c r="G19" s="29">
        <v>14171.73</v>
      </c>
      <c r="H19" s="26">
        <f t="shared" si="0"/>
        <v>99.878285996194222</v>
      </c>
    </row>
    <row r="20" spans="1:8" ht="44.4" customHeight="1" x14ac:dyDescent="0.3">
      <c r="A20" s="1" t="s">
        <v>19</v>
      </c>
      <c r="B20" s="4" t="s">
        <v>154</v>
      </c>
      <c r="C20" s="24" t="s">
        <v>80</v>
      </c>
      <c r="D20" s="48" t="s">
        <v>1</v>
      </c>
      <c r="E20" s="2" t="s">
        <v>5</v>
      </c>
      <c r="F20" s="41">
        <v>11518</v>
      </c>
      <c r="G20" s="29">
        <v>11518</v>
      </c>
      <c r="H20" s="26">
        <f t="shared" si="0"/>
        <v>100</v>
      </c>
    </row>
    <row r="21" spans="1:8" ht="33.6" customHeight="1" x14ac:dyDescent="0.3">
      <c r="A21" s="1" t="s">
        <v>20</v>
      </c>
      <c r="B21" s="4" t="s">
        <v>155</v>
      </c>
      <c r="C21" s="23" t="s">
        <v>80</v>
      </c>
      <c r="D21" s="47" t="s">
        <v>1</v>
      </c>
      <c r="E21" s="2" t="s">
        <v>5</v>
      </c>
      <c r="F21" s="41">
        <v>592530</v>
      </c>
      <c r="G21" s="29">
        <v>566802.99</v>
      </c>
      <c r="H21" s="26">
        <f t="shared" si="0"/>
        <v>95.658108450205049</v>
      </c>
    </row>
    <row r="22" spans="1:8" ht="44.4" customHeight="1" x14ac:dyDescent="0.3">
      <c r="A22" s="1" t="s">
        <v>22</v>
      </c>
      <c r="B22" s="4" t="s">
        <v>156</v>
      </c>
      <c r="C22" s="24" t="s">
        <v>80</v>
      </c>
      <c r="D22" s="48" t="s">
        <v>1</v>
      </c>
      <c r="E22" s="2" t="s">
        <v>5</v>
      </c>
      <c r="F22" s="41">
        <v>9082</v>
      </c>
      <c r="G22" s="29">
        <v>9082</v>
      </c>
      <c r="H22" s="26">
        <f t="shared" si="0"/>
        <v>100</v>
      </c>
    </row>
    <row r="23" spans="1:8" ht="44.25" customHeight="1" x14ac:dyDescent="0.3">
      <c r="A23" s="1" t="s">
        <v>23</v>
      </c>
      <c r="B23" s="4" t="s">
        <v>157</v>
      </c>
      <c r="C23" s="24" t="s">
        <v>80</v>
      </c>
      <c r="D23" s="48" t="s">
        <v>1</v>
      </c>
      <c r="E23" s="2" t="s">
        <v>5</v>
      </c>
      <c r="F23" s="41">
        <v>22850</v>
      </c>
      <c r="G23" s="29">
        <v>22849</v>
      </c>
      <c r="H23" s="26">
        <f t="shared" si="0"/>
        <v>99.995623632385119</v>
      </c>
    </row>
    <row r="24" spans="1:8" ht="34.200000000000003" customHeight="1" x14ac:dyDescent="0.3">
      <c r="A24" s="1" t="s">
        <v>24</v>
      </c>
      <c r="B24" s="4" t="s">
        <v>158</v>
      </c>
      <c r="C24" s="24" t="s">
        <v>80</v>
      </c>
      <c r="D24" s="48" t="s">
        <v>1</v>
      </c>
      <c r="E24" s="2" t="s">
        <v>5</v>
      </c>
      <c r="F24" s="41">
        <v>12965</v>
      </c>
      <c r="G24" s="29">
        <v>12964.2</v>
      </c>
      <c r="H24" s="26">
        <f t="shared" si="0"/>
        <v>99.993829541072117</v>
      </c>
    </row>
    <row r="25" spans="1:8" ht="36" customHeight="1" x14ac:dyDescent="0.3">
      <c r="A25" s="1" t="s">
        <v>25</v>
      </c>
      <c r="B25" s="4" t="s">
        <v>159</v>
      </c>
      <c r="C25" s="24" t="s">
        <v>80</v>
      </c>
      <c r="D25" s="48" t="s">
        <v>1</v>
      </c>
      <c r="E25" s="2" t="s">
        <v>5</v>
      </c>
      <c r="F25" s="41">
        <v>37853</v>
      </c>
      <c r="G25" s="29">
        <v>37852.94</v>
      </c>
      <c r="H25" s="26">
        <f t="shared" si="0"/>
        <v>99.99984149208781</v>
      </c>
    </row>
    <row r="26" spans="1:8" ht="37.200000000000003" customHeight="1" x14ac:dyDescent="0.3">
      <c r="A26" s="1" t="s">
        <v>26</v>
      </c>
      <c r="B26" s="4" t="s">
        <v>160</v>
      </c>
      <c r="C26" s="24" t="s">
        <v>80</v>
      </c>
      <c r="D26" s="48" t="s">
        <v>1</v>
      </c>
      <c r="E26" s="2" t="s">
        <v>5</v>
      </c>
      <c r="F26" s="41">
        <v>75147</v>
      </c>
      <c r="G26" s="29">
        <v>75146.14</v>
      </c>
      <c r="H26" s="26">
        <f t="shared" si="0"/>
        <v>99.998855576403571</v>
      </c>
    </row>
    <row r="27" spans="1:8" ht="36" customHeight="1" x14ac:dyDescent="0.3">
      <c r="A27" s="1" t="s">
        <v>27</v>
      </c>
      <c r="B27" s="4" t="s">
        <v>161</v>
      </c>
      <c r="C27" s="23" t="s">
        <v>80</v>
      </c>
      <c r="D27" s="47" t="s">
        <v>1</v>
      </c>
      <c r="E27" s="2" t="s">
        <v>5</v>
      </c>
      <c r="F27" s="41">
        <v>31337</v>
      </c>
      <c r="G27" s="29">
        <v>31336.71</v>
      </c>
      <c r="H27" s="26">
        <f t="shared" si="0"/>
        <v>99.999074576379357</v>
      </c>
    </row>
    <row r="28" spans="1:8" ht="37.200000000000003" customHeight="1" x14ac:dyDescent="0.3">
      <c r="A28" s="1" t="s">
        <v>28</v>
      </c>
      <c r="B28" s="4" t="s">
        <v>162</v>
      </c>
      <c r="C28" s="24" t="s">
        <v>80</v>
      </c>
      <c r="D28" s="48" t="s">
        <v>1</v>
      </c>
      <c r="E28" s="2" t="s">
        <v>5</v>
      </c>
      <c r="F28" s="41">
        <v>45153</v>
      </c>
      <c r="G28" s="29">
        <v>45152.71</v>
      </c>
      <c r="H28" s="26">
        <f t="shared" si="0"/>
        <v>99.999357739242129</v>
      </c>
    </row>
    <row r="29" spans="1:8" ht="38.4" customHeight="1" x14ac:dyDescent="0.3">
      <c r="A29" s="1" t="s">
        <v>30</v>
      </c>
      <c r="B29" s="4" t="s">
        <v>163</v>
      </c>
      <c r="C29" s="24" t="s">
        <v>80</v>
      </c>
      <c r="D29" s="48" t="s">
        <v>1</v>
      </c>
      <c r="E29" s="2" t="s">
        <v>5</v>
      </c>
      <c r="F29" s="41">
        <v>61155</v>
      </c>
      <c r="G29" s="29">
        <v>61154.37</v>
      </c>
      <c r="H29" s="26">
        <f t="shared" si="0"/>
        <v>99.998969830757915</v>
      </c>
    </row>
    <row r="30" spans="1:8" ht="44.25" customHeight="1" x14ac:dyDescent="0.3">
      <c r="A30" s="1" t="s">
        <v>31</v>
      </c>
      <c r="B30" s="4" t="s">
        <v>164</v>
      </c>
      <c r="C30" s="24" t="s">
        <v>80</v>
      </c>
      <c r="D30" s="48" t="s">
        <v>1</v>
      </c>
      <c r="E30" s="2" t="s">
        <v>5</v>
      </c>
      <c r="F30" s="41">
        <v>49950</v>
      </c>
      <c r="G30" s="29">
        <v>49948.21</v>
      </c>
      <c r="H30" s="26">
        <f t="shared" si="0"/>
        <v>99.996416416416409</v>
      </c>
    </row>
    <row r="31" spans="1:8" ht="40.200000000000003" customHeight="1" x14ac:dyDescent="0.3">
      <c r="A31" s="1" t="s">
        <v>32</v>
      </c>
      <c r="B31" s="4" t="s">
        <v>165</v>
      </c>
      <c r="C31" s="24" t="s">
        <v>80</v>
      </c>
      <c r="D31" s="48" t="s">
        <v>1</v>
      </c>
      <c r="E31" s="2" t="s">
        <v>5</v>
      </c>
      <c r="F31" s="41">
        <v>15692</v>
      </c>
      <c r="G31" s="29">
        <v>15691.58</v>
      </c>
      <c r="H31" s="26">
        <f t="shared" si="0"/>
        <v>99.997323476930916</v>
      </c>
    </row>
    <row r="32" spans="1:8" ht="43.8" customHeight="1" x14ac:dyDescent="0.3">
      <c r="A32" s="1" t="s">
        <v>33</v>
      </c>
      <c r="B32" s="4" t="s">
        <v>166</v>
      </c>
      <c r="C32" s="24" t="s">
        <v>80</v>
      </c>
      <c r="D32" s="48" t="s">
        <v>1</v>
      </c>
      <c r="E32" s="2" t="s">
        <v>5</v>
      </c>
      <c r="F32" s="41">
        <v>19071</v>
      </c>
      <c r="G32" s="29">
        <v>19070.63</v>
      </c>
      <c r="H32" s="26">
        <f t="shared" si="0"/>
        <v>99.998059881495465</v>
      </c>
    </row>
    <row r="33" spans="1:8" ht="46.2" customHeight="1" x14ac:dyDescent="0.3">
      <c r="A33" s="1" t="s">
        <v>34</v>
      </c>
      <c r="B33" s="4" t="s">
        <v>167</v>
      </c>
      <c r="C33" s="23" t="s">
        <v>80</v>
      </c>
      <c r="D33" s="47" t="s">
        <v>1</v>
      </c>
      <c r="E33" s="2" t="s">
        <v>5</v>
      </c>
      <c r="F33" s="41">
        <v>7004</v>
      </c>
      <c r="G33" s="29">
        <v>7003.46</v>
      </c>
      <c r="H33" s="26">
        <f t="shared" si="0"/>
        <v>99.992290119931468</v>
      </c>
    </row>
    <row r="34" spans="1:8" ht="44.25" customHeight="1" x14ac:dyDescent="0.3">
      <c r="A34" s="1" t="s">
        <v>35</v>
      </c>
      <c r="B34" s="4" t="s">
        <v>168</v>
      </c>
      <c r="C34" s="24" t="s">
        <v>80</v>
      </c>
      <c r="D34" s="48" t="s">
        <v>1</v>
      </c>
      <c r="E34" s="2" t="s">
        <v>5</v>
      </c>
      <c r="F34" s="41">
        <v>21687</v>
      </c>
      <c r="G34" s="29">
        <v>21686.05</v>
      </c>
      <c r="H34" s="26">
        <f t="shared" si="0"/>
        <v>99.995619495550329</v>
      </c>
    </row>
    <row r="35" spans="1:8" ht="34.200000000000003" customHeight="1" x14ac:dyDescent="0.3">
      <c r="A35" s="1" t="s">
        <v>36</v>
      </c>
      <c r="B35" s="4" t="s">
        <v>169</v>
      </c>
      <c r="C35" s="24" t="s">
        <v>80</v>
      </c>
      <c r="D35" s="48" t="s">
        <v>1</v>
      </c>
      <c r="E35" s="2" t="s">
        <v>5</v>
      </c>
      <c r="F35" s="41">
        <v>71609</v>
      </c>
      <c r="G35" s="29">
        <v>71608.259999999995</v>
      </c>
      <c r="H35" s="26">
        <f t="shared" si="0"/>
        <v>99.998966610342265</v>
      </c>
    </row>
    <row r="36" spans="1:8" ht="35.4" customHeight="1" x14ac:dyDescent="0.3">
      <c r="A36" s="1" t="s">
        <v>37</v>
      </c>
      <c r="B36" s="4" t="s">
        <v>170</v>
      </c>
      <c r="C36" s="24" t="s">
        <v>80</v>
      </c>
      <c r="D36" s="48" t="s">
        <v>1</v>
      </c>
      <c r="E36" s="2" t="s">
        <v>5</v>
      </c>
      <c r="F36" s="41">
        <v>104433</v>
      </c>
      <c r="G36" s="29">
        <v>104431.3</v>
      </c>
      <c r="H36" s="26">
        <f t="shared" si="0"/>
        <v>99.998372162056057</v>
      </c>
    </row>
    <row r="37" spans="1:8" ht="35.4" customHeight="1" x14ac:dyDescent="0.3">
      <c r="A37" s="1" t="s">
        <v>38</v>
      </c>
      <c r="B37" s="4" t="s">
        <v>171</v>
      </c>
      <c r="C37" s="24" t="s">
        <v>80</v>
      </c>
      <c r="D37" s="48" t="s">
        <v>1</v>
      </c>
      <c r="E37" s="2" t="s">
        <v>5</v>
      </c>
      <c r="F37" s="41">
        <v>55053</v>
      </c>
      <c r="G37" s="29">
        <v>55052.480000000003</v>
      </c>
      <c r="H37" s="26">
        <f t="shared" si="0"/>
        <v>99.999055455651828</v>
      </c>
    </row>
    <row r="38" spans="1:8" ht="37.200000000000003" customHeight="1" x14ac:dyDescent="0.3">
      <c r="A38" s="1" t="s">
        <v>81</v>
      </c>
      <c r="B38" s="4" t="s">
        <v>172</v>
      </c>
      <c r="C38" s="24" t="s">
        <v>80</v>
      </c>
      <c r="D38" s="48" t="s">
        <v>1</v>
      </c>
      <c r="E38" s="2" t="s">
        <v>5</v>
      </c>
      <c r="F38" s="41">
        <v>82068</v>
      </c>
      <c r="G38" s="29">
        <v>82067.14</v>
      </c>
      <c r="H38" s="26">
        <f t="shared" si="0"/>
        <v>99.998952088511956</v>
      </c>
    </row>
    <row r="39" spans="1:8" ht="39.6" customHeight="1" x14ac:dyDescent="0.3">
      <c r="A39" s="1" t="s">
        <v>39</v>
      </c>
      <c r="B39" s="4" t="s">
        <v>173</v>
      </c>
      <c r="C39" s="23" t="s">
        <v>80</v>
      </c>
      <c r="D39" s="47" t="s">
        <v>1</v>
      </c>
      <c r="E39" s="2" t="s">
        <v>5</v>
      </c>
      <c r="F39" s="41">
        <v>60676</v>
      </c>
      <c r="G39" s="29">
        <v>60675.040000000001</v>
      </c>
      <c r="H39" s="26">
        <f t="shared" si="0"/>
        <v>99.998417825828994</v>
      </c>
    </row>
    <row r="40" spans="1:8" ht="38.4" customHeight="1" x14ac:dyDescent="0.3">
      <c r="A40" s="1" t="s">
        <v>40</v>
      </c>
      <c r="B40" s="4" t="s">
        <v>174</v>
      </c>
      <c r="C40" s="24" t="s">
        <v>80</v>
      </c>
      <c r="D40" s="48" t="s">
        <v>1</v>
      </c>
      <c r="E40" s="2" t="s">
        <v>5</v>
      </c>
      <c r="F40" s="41">
        <v>78526</v>
      </c>
      <c r="G40" s="29">
        <v>78524.75</v>
      </c>
      <c r="H40" s="26">
        <f t="shared" si="0"/>
        <v>99.998408170542234</v>
      </c>
    </row>
    <row r="41" spans="1:8" ht="37.200000000000003" customHeight="1" x14ac:dyDescent="0.3">
      <c r="A41" s="1" t="s">
        <v>41</v>
      </c>
      <c r="B41" s="4" t="s">
        <v>175</v>
      </c>
      <c r="C41" s="24" t="s">
        <v>80</v>
      </c>
      <c r="D41" s="48" t="s">
        <v>1</v>
      </c>
      <c r="E41" s="2" t="s">
        <v>5</v>
      </c>
      <c r="F41" s="41">
        <v>19535</v>
      </c>
      <c r="G41" s="29">
        <v>19534.86</v>
      </c>
      <c r="H41" s="26">
        <f t="shared" si="0"/>
        <v>99.999283337599181</v>
      </c>
    </row>
    <row r="42" spans="1:8" ht="38.4" customHeight="1" x14ac:dyDescent="0.3">
      <c r="A42" s="1" t="s">
        <v>42</v>
      </c>
      <c r="B42" s="4" t="s">
        <v>176</v>
      </c>
      <c r="C42" s="24" t="s">
        <v>80</v>
      </c>
      <c r="D42" s="48" t="s">
        <v>1</v>
      </c>
      <c r="E42" s="2" t="s">
        <v>5</v>
      </c>
      <c r="F42" s="41">
        <v>27159</v>
      </c>
      <c r="G42" s="29">
        <v>27158.400000000001</v>
      </c>
      <c r="H42" s="26">
        <f t="shared" si="0"/>
        <v>99.997790787584222</v>
      </c>
    </row>
    <row r="43" spans="1:8" ht="34.799999999999997" customHeight="1" x14ac:dyDescent="0.3">
      <c r="A43" s="1" t="s">
        <v>43</v>
      </c>
      <c r="B43" s="4" t="s">
        <v>177</v>
      </c>
      <c r="C43" s="24" t="s">
        <v>80</v>
      </c>
      <c r="D43" s="48" t="s">
        <v>1</v>
      </c>
      <c r="E43" s="2" t="s">
        <v>5</v>
      </c>
      <c r="F43" s="41">
        <v>85695</v>
      </c>
      <c r="G43" s="29">
        <v>85694.1</v>
      </c>
      <c r="H43" s="26">
        <f t="shared" si="0"/>
        <v>99.998949763696842</v>
      </c>
    </row>
    <row r="44" spans="1:8" ht="35.4" customHeight="1" x14ac:dyDescent="0.3">
      <c r="A44" s="1" t="s">
        <v>44</v>
      </c>
      <c r="B44" s="4" t="s">
        <v>178</v>
      </c>
      <c r="C44" s="24" t="s">
        <v>80</v>
      </c>
      <c r="D44" s="48" t="s">
        <v>1</v>
      </c>
      <c r="E44" s="2" t="s">
        <v>5</v>
      </c>
      <c r="F44" s="41">
        <v>44097</v>
      </c>
      <c r="G44" s="29">
        <v>44096.73</v>
      </c>
      <c r="H44" s="26">
        <f t="shared" si="0"/>
        <v>99.999387713449906</v>
      </c>
    </row>
    <row r="45" spans="1:8" ht="44.25" customHeight="1" x14ac:dyDescent="0.3">
      <c r="A45" s="1" t="s">
        <v>45</v>
      </c>
      <c r="B45" s="4" t="s">
        <v>179</v>
      </c>
      <c r="C45" s="23" t="s">
        <v>80</v>
      </c>
      <c r="D45" s="47" t="s">
        <v>1</v>
      </c>
      <c r="E45" s="2" t="s">
        <v>5</v>
      </c>
      <c r="F45" s="41">
        <v>19656</v>
      </c>
      <c r="G45" s="29">
        <v>19655.400000000001</v>
      </c>
      <c r="H45" s="26">
        <f t="shared" si="0"/>
        <v>99.996947496947513</v>
      </c>
    </row>
    <row r="46" spans="1:8" ht="44.25" customHeight="1" x14ac:dyDescent="0.3">
      <c r="A46" s="1" t="s">
        <v>46</v>
      </c>
      <c r="B46" s="4" t="s">
        <v>180</v>
      </c>
      <c r="C46" s="24" t="s">
        <v>80</v>
      </c>
      <c r="D46" s="48" t="s">
        <v>1</v>
      </c>
      <c r="E46" s="2" t="s">
        <v>5</v>
      </c>
      <c r="F46" s="41">
        <v>79070</v>
      </c>
      <c r="G46" s="29">
        <v>79069.539999999994</v>
      </c>
      <c r="H46" s="26">
        <f t="shared" si="0"/>
        <v>99.999418237005173</v>
      </c>
    </row>
    <row r="47" spans="1:8" ht="44.25" customHeight="1" x14ac:dyDescent="0.3">
      <c r="A47" s="1" t="s">
        <v>47</v>
      </c>
      <c r="B47" s="4" t="s">
        <v>181</v>
      </c>
      <c r="C47" s="24" t="s">
        <v>80</v>
      </c>
      <c r="D47" s="48" t="s">
        <v>1</v>
      </c>
      <c r="E47" s="2" t="s">
        <v>5</v>
      </c>
      <c r="F47" s="41">
        <v>205724</v>
      </c>
      <c r="G47" s="29">
        <v>205723.65</v>
      </c>
      <c r="H47" s="26">
        <f t="shared" si="0"/>
        <v>99.99982986914506</v>
      </c>
    </row>
    <row r="48" spans="1:8" ht="44.25" customHeight="1" x14ac:dyDescent="0.3">
      <c r="A48" s="1" t="s">
        <v>48</v>
      </c>
      <c r="B48" s="4" t="s">
        <v>182</v>
      </c>
      <c r="C48" s="24" t="s">
        <v>80</v>
      </c>
      <c r="D48" s="48" t="s">
        <v>1</v>
      </c>
      <c r="E48" s="2" t="s">
        <v>5</v>
      </c>
      <c r="F48" s="41">
        <v>62605</v>
      </c>
      <c r="G48" s="29">
        <v>62604.3</v>
      </c>
      <c r="H48" s="26">
        <f t="shared" si="0"/>
        <v>99.998881878444223</v>
      </c>
    </row>
    <row r="49" spans="1:8" ht="54.6" customHeight="1" x14ac:dyDescent="0.3">
      <c r="A49" s="1" t="s">
        <v>49</v>
      </c>
      <c r="B49" s="14" t="s">
        <v>183</v>
      </c>
      <c r="C49" s="24" t="s">
        <v>80</v>
      </c>
      <c r="D49" s="48" t="s">
        <v>1</v>
      </c>
      <c r="E49" s="2" t="s">
        <v>5</v>
      </c>
      <c r="F49" s="41">
        <v>26700</v>
      </c>
      <c r="G49" s="29">
        <v>26699.61</v>
      </c>
      <c r="H49" s="26">
        <f t="shared" si="0"/>
        <v>99.9985393258427</v>
      </c>
    </row>
    <row r="50" spans="1:8" ht="21" customHeight="1" x14ac:dyDescent="0.3">
      <c r="A50" s="1"/>
      <c r="B50" s="68" t="s">
        <v>12</v>
      </c>
      <c r="C50" s="69"/>
      <c r="D50" s="69"/>
      <c r="E50" s="70"/>
      <c r="F50" s="36">
        <f>SUM(F8:F49)</f>
        <v>2610926</v>
      </c>
      <c r="G50" s="30">
        <f>SUM(G8:G49)</f>
        <v>2585155.5499999993</v>
      </c>
      <c r="H50" s="16">
        <f t="shared" si="0"/>
        <v>99.012976622087308</v>
      </c>
    </row>
    <row r="51" spans="1:8" ht="57.6" customHeight="1" x14ac:dyDescent="0.3">
      <c r="A51" s="1" t="s">
        <v>51</v>
      </c>
      <c r="B51" s="4" t="s">
        <v>184</v>
      </c>
      <c r="C51" s="21" t="s">
        <v>80</v>
      </c>
      <c r="D51" s="47" t="s">
        <v>185</v>
      </c>
      <c r="E51" s="2" t="s">
        <v>186</v>
      </c>
      <c r="F51" s="41">
        <v>30000</v>
      </c>
      <c r="G51" s="29">
        <v>29256</v>
      </c>
      <c r="H51" s="26">
        <f t="shared" si="0"/>
        <v>97.52</v>
      </c>
    </row>
    <row r="52" spans="1:8" ht="30.75" customHeight="1" x14ac:dyDescent="0.3">
      <c r="A52" s="3" t="s">
        <v>52</v>
      </c>
      <c r="B52" s="42" t="s">
        <v>14</v>
      </c>
      <c r="C52" s="21" t="s">
        <v>80</v>
      </c>
      <c r="D52" s="3">
        <v>700</v>
      </c>
      <c r="E52" s="5">
        <v>70005</v>
      </c>
      <c r="F52" s="41">
        <v>407000</v>
      </c>
      <c r="G52" s="28">
        <v>406147.49</v>
      </c>
      <c r="H52" s="26">
        <f t="shared" si="0"/>
        <v>99.790538083538081</v>
      </c>
    </row>
    <row r="53" spans="1:8" ht="19.5" customHeight="1" x14ac:dyDescent="0.3">
      <c r="A53" s="6"/>
      <c r="B53" s="55" t="s">
        <v>15</v>
      </c>
      <c r="C53" s="56"/>
      <c r="D53" s="56"/>
      <c r="E53" s="57"/>
      <c r="F53" s="37">
        <f>SUM(F51:F52)</f>
        <v>437000</v>
      </c>
      <c r="G53" s="31">
        <f>SUM(G51:G52)</f>
        <v>435403.49</v>
      </c>
      <c r="H53" s="16">
        <f t="shared" si="0"/>
        <v>99.634665903890166</v>
      </c>
    </row>
    <row r="54" spans="1:8" ht="54" customHeight="1" x14ac:dyDescent="0.3">
      <c r="A54" s="3" t="s">
        <v>82</v>
      </c>
      <c r="B54" s="8" t="s">
        <v>187</v>
      </c>
      <c r="C54" s="21" t="s">
        <v>80</v>
      </c>
      <c r="D54" s="3">
        <v>750</v>
      </c>
      <c r="E54" s="5">
        <v>75023</v>
      </c>
      <c r="F54" s="41">
        <v>20000</v>
      </c>
      <c r="G54" s="28">
        <v>11906.4</v>
      </c>
      <c r="H54" s="26">
        <f t="shared" si="0"/>
        <v>59.531999999999996</v>
      </c>
    </row>
    <row r="55" spans="1:8" ht="51.75" customHeight="1" x14ac:dyDescent="0.3">
      <c r="A55" s="3" t="s">
        <v>54</v>
      </c>
      <c r="B55" s="8" t="s">
        <v>188</v>
      </c>
      <c r="C55" s="21" t="s">
        <v>80</v>
      </c>
      <c r="D55" s="3">
        <v>750</v>
      </c>
      <c r="E55" s="5">
        <v>75023</v>
      </c>
      <c r="F55" s="41">
        <v>80000</v>
      </c>
      <c r="G55" s="28">
        <v>73162.5</v>
      </c>
      <c r="H55" s="26">
        <f t="shared" si="0"/>
        <v>91.453125</v>
      </c>
    </row>
    <row r="56" spans="1:8" x14ac:dyDescent="0.3">
      <c r="A56" s="7"/>
      <c r="B56" s="52" t="s">
        <v>17</v>
      </c>
      <c r="C56" s="53"/>
      <c r="D56" s="53"/>
      <c r="E56" s="54"/>
      <c r="F56" s="38">
        <f>SUM(F54:F55)</f>
        <v>100000</v>
      </c>
      <c r="G56" s="32">
        <f>SUM(G54:G55)</f>
        <v>85068.9</v>
      </c>
      <c r="H56" s="16">
        <f t="shared" si="0"/>
        <v>85.068899999999985</v>
      </c>
    </row>
    <row r="57" spans="1:8" ht="44.25" customHeight="1" x14ac:dyDescent="0.3">
      <c r="A57" s="3" t="s">
        <v>55</v>
      </c>
      <c r="B57" s="8" t="s">
        <v>189</v>
      </c>
      <c r="C57" s="25" t="s">
        <v>80</v>
      </c>
      <c r="D57" s="3">
        <v>754</v>
      </c>
      <c r="E57" s="5">
        <v>75412</v>
      </c>
      <c r="F57" s="41">
        <v>5000</v>
      </c>
      <c r="G57" s="28">
        <v>5000</v>
      </c>
      <c r="H57" s="26">
        <f t="shared" si="0"/>
        <v>100</v>
      </c>
    </row>
    <row r="58" spans="1:8" ht="44.4" customHeight="1" x14ac:dyDescent="0.3">
      <c r="A58" s="3" t="s">
        <v>56</v>
      </c>
      <c r="B58" s="8" t="s">
        <v>190</v>
      </c>
      <c r="C58" s="21" t="s">
        <v>80</v>
      </c>
      <c r="D58" s="3">
        <v>754</v>
      </c>
      <c r="E58" s="5">
        <v>75412</v>
      </c>
      <c r="F58" s="41">
        <v>6000</v>
      </c>
      <c r="G58" s="28">
        <v>6000</v>
      </c>
      <c r="H58" s="26">
        <f t="shared" si="0"/>
        <v>100</v>
      </c>
    </row>
    <row r="59" spans="1:8" ht="44.25" customHeight="1" x14ac:dyDescent="0.3">
      <c r="A59" s="3" t="s">
        <v>57</v>
      </c>
      <c r="B59" s="8" t="s">
        <v>191</v>
      </c>
      <c r="C59" s="21" t="s">
        <v>80</v>
      </c>
      <c r="D59" s="3">
        <v>754</v>
      </c>
      <c r="E59" s="5">
        <v>75412</v>
      </c>
      <c r="F59" s="41">
        <v>1400</v>
      </c>
      <c r="G59" s="28">
        <v>1400</v>
      </c>
      <c r="H59" s="26">
        <f t="shared" si="0"/>
        <v>100</v>
      </c>
    </row>
    <row r="60" spans="1:8" ht="58.8" customHeight="1" x14ac:dyDescent="0.3">
      <c r="A60" s="3" t="s">
        <v>84</v>
      </c>
      <c r="B60" s="8" t="s">
        <v>192</v>
      </c>
      <c r="C60" s="21" t="s">
        <v>80</v>
      </c>
      <c r="D60" s="3">
        <v>754</v>
      </c>
      <c r="E60" s="5">
        <v>75412</v>
      </c>
      <c r="F60" s="41">
        <v>4000</v>
      </c>
      <c r="G60" s="28">
        <v>4000</v>
      </c>
      <c r="H60" s="26">
        <f t="shared" si="0"/>
        <v>100</v>
      </c>
    </row>
    <row r="61" spans="1:8" x14ac:dyDescent="0.3">
      <c r="A61" s="3"/>
      <c r="B61" s="52" t="s">
        <v>21</v>
      </c>
      <c r="C61" s="53"/>
      <c r="D61" s="53"/>
      <c r="E61" s="54"/>
      <c r="F61" s="38">
        <f>SUM(F57:F60)</f>
        <v>16400</v>
      </c>
      <c r="G61" s="32">
        <f>SUM(G57:G60)</f>
        <v>16400</v>
      </c>
      <c r="H61" s="16">
        <f t="shared" si="0"/>
        <v>100</v>
      </c>
    </row>
    <row r="62" spans="1:8" ht="43.2" customHeight="1" x14ac:dyDescent="0.3">
      <c r="A62" s="3" t="s">
        <v>85</v>
      </c>
      <c r="B62" s="8" t="s">
        <v>199</v>
      </c>
      <c r="C62" s="34" t="s">
        <v>80</v>
      </c>
      <c r="D62" s="3">
        <v>801</v>
      </c>
      <c r="E62" s="5">
        <v>80101</v>
      </c>
      <c r="F62" s="41">
        <v>100000</v>
      </c>
      <c r="G62" s="28">
        <v>94834.01</v>
      </c>
      <c r="H62" s="26">
        <f t="shared" si="0"/>
        <v>94.834009999999992</v>
      </c>
    </row>
    <row r="63" spans="1:8" ht="61.2" customHeight="1" x14ac:dyDescent="0.3">
      <c r="A63" s="3" t="s">
        <v>86</v>
      </c>
      <c r="B63" s="8" t="s">
        <v>193</v>
      </c>
      <c r="C63" s="34" t="s">
        <v>80</v>
      </c>
      <c r="D63" s="3">
        <v>801</v>
      </c>
      <c r="E63" s="5">
        <v>80101</v>
      </c>
      <c r="F63" s="41">
        <v>60000</v>
      </c>
      <c r="G63" s="28">
        <v>57859.01</v>
      </c>
      <c r="H63" s="26">
        <f t="shared" si="0"/>
        <v>96.431683333333339</v>
      </c>
    </row>
    <row r="64" spans="1:8" ht="51.6" customHeight="1" x14ac:dyDescent="0.3">
      <c r="A64" s="3" t="s">
        <v>87</v>
      </c>
      <c r="B64" s="8" t="s">
        <v>194</v>
      </c>
      <c r="C64" s="34" t="s">
        <v>80</v>
      </c>
      <c r="D64" s="3">
        <v>801</v>
      </c>
      <c r="E64" s="5">
        <v>80101</v>
      </c>
      <c r="F64" s="41">
        <v>78000</v>
      </c>
      <c r="G64" s="28">
        <v>76128.27</v>
      </c>
      <c r="H64" s="26">
        <f t="shared" si="0"/>
        <v>97.600346153846161</v>
      </c>
    </row>
    <row r="65" spans="1:8" ht="52.8" customHeight="1" x14ac:dyDescent="0.3">
      <c r="A65" s="3" t="s">
        <v>88</v>
      </c>
      <c r="B65" s="8" t="s">
        <v>195</v>
      </c>
      <c r="C65" s="34" t="s">
        <v>80</v>
      </c>
      <c r="D65" s="3">
        <v>801</v>
      </c>
      <c r="E65" s="5">
        <v>80101</v>
      </c>
      <c r="F65" s="41">
        <v>70000</v>
      </c>
      <c r="G65" s="28">
        <v>68680.72</v>
      </c>
      <c r="H65" s="26">
        <f t="shared" si="0"/>
        <v>98.115314285714277</v>
      </c>
    </row>
    <row r="66" spans="1:8" ht="47.4" customHeight="1" x14ac:dyDescent="0.3">
      <c r="A66" s="3" t="s">
        <v>89</v>
      </c>
      <c r="B66" s="8" t="s">
        <v>196</v>
      </c>
      <c r="C66" s="34" t="s">
        <v>80</v>
      </c>
      <c r="D66" s="3">
        <v>801</v>
      </c>
      <c r="E66" s="5">
        <v>80101</v>
      </c>
      <c r="F66" s="41">
        <v>51000</v>
      </c>
      <c r="G66" s="28">
        <v>49161.37</v>
      </c>
      <c r="H66" s="26">
        <f t="shared" si="0"/>
        <v>96.394843137254909</v>
      </c>
    </row>
    <row r="67" spans="1:8" ht="59.4" customHeight="1" x14ac:dyDescent="0.3">
      <c r="A67" s="3" t="s">
        <v>90</v>
      </c>
      <c r="B67" s="8" t="s">
        <v>197</v>
      </c>
      <c r="C67" s="34" t="s">
        <v>80</v>
      </c>
      <c r="D67" s="3">
        <v>801</v>
      </c>
      <c r="E67" s="5">
        <v>80101</v>
      </c>
      <c r="F67" s="41">
        <v>56000</v>
      </c>
      <c r="G67" s="28">
        <v>54037.25</v>
      </c>
      <c r="H67" s="26">
        <f t="shared" si="0"/>
        <v>96.495089285714286</v>
      </c>
    </row>
    <row r="68" spans="1:8" ht="47.4" customHeight="1" x14ac:dyDescent="0.3">
      <c r="A68" s="3" t="s">
        <v>91</v>
      </c>
      <c r="B68" s="8" t="s">
        <v>198</v>
      </c>
      <c r="C68" s="34" t="s">
        <v>80</v>
      </c>
      <c r="D68" s="3">
        <v>801</v>
      </c>
      <c r="E68" s="5">
        <v>80101</v>
      </c>
      <c r="F68" s="41">
        <v>60000</v>
      </c>
      <c r="G68" s="28">
        <v>57881.03</v>
      </c>
      <c r="H68" s="26">
        <f t="shared" si="0"/>
        <v>96.468383333333335</v>
      </c>
    </row>
    <row r="69" spans="1:8" x14ac:dyDescent="0.3">
      <c r="A69" s="3"/>
      <c r="B69" s="52" t="s">
        <v>29</v>
      </c>
      <c r="C69" s="53"/>
      <c r="D69" s="53"/>
      <c r="E69" s="54"/>
      <c r="F69" s="38">
        <f>SUM(F62:F68)</f>
        <v>475000</v>
      </c>
      <c r="G69" s="32">
        <f>SUM(G62:G68)</f>
        <v>458581.66000000003</v>
      </c>
      <c r="H69" s="16">
        <f>G69/F69*100</f>
        <v>96.543507368421061</v>
      </c>
    </row>
    <row r="70" spans="1:8" ht="51.6" customHeight="1" x14ac:dyDescent="0.3">
      <c r="A70" s="3" t="s">
        <v>92</v>
      </c>
      <c r="B70" s="43" t="s">
        <v>112</v>
      </c>
      <c r="C70" s="21" t="s">
        <v>80</v>
      </c>
      <c r="D70" s="3">
        <v>851</v>
      </c>
      <c r="E70" s="5">
        <v>85111</v>
      </c>
      <c r="F70" s="41">
        <v>200000</v>
      </c>
      <c r="G70" s="28">
        <v>200000</v>
      </c>
      <c r="H70" s="26">
        <f>G70/F70*100</f>
        <v>100</v>
      </c>
    </row>
    <row r="71" spans="1:8" ht="19.2" customHeight="1" x14ac:dyDescent="0.3">
      <c r="A71" s="3"/>
      <c r="B71" s="52" t="s">
        <v>114</v>
      </c>
      <c r="C71" s="53"/>
      <c r="D71" s="53"/>
      <c r="E71" s="54"/>
      <c r="F71" s="38">
        <f>SUM(F70)</f>
        <v>200000</v>
      </c>
      <c r="G71" s="32">
        <f>SUM(G70)</f>
        <v>200000</v>
      </c>
      <c r="H71" s="16">
        <f t="shared" ref="H71:H108" si="1">G71/F71*100</f>
        <v>100</v>
      </c>
    </row>
    <row r="72" spans="1:8" ht="40.799999999999997" customHeight="1" x14ac:dyDescent="0.3">
      <c r="A72" s="3" t="s">
        <v>93</v>
      </c>
      <c r="B72" s="8" t="s">
        <v>202</v>
      </c>
      <c r="C72" s="34" t="s">
        <v>201</v>
      </c>
      <c r="D72" s="3">
        <v>852</v>
      </c>
      <c r="E72" s="5">
        <v>85211</v>
      </c>
      <c r="F72" s="41">
        <v>5000</v>
      </c>
      <c r="G72" s="28">
        <v>4890</v>
      </c>
      <c r="H72" s="26">
        <f t="shared" si="1"/>
        <v>97.8</v>
      </c>
    </row>
    <row r="73" spans="1:8" ht="45.6" customHeight="1" x14ac:dyDescent="0.3">
      <c r="A73" s="3" t="s">
        <v>94</v>
      </c>
      <c r="B73" s="8" t="s">
        <v>203</v>
      </c>
      <c r="C73" s="34" t="s">
        <v>80</v>
      </c>
      <c r="D73" s="3">
        <v>852</v>
      </c>
      <c r="E73" s="5">
        <v>85219</v>
      </c>
      <c r="F73" s="41">
        <v>5000</v>
      </c>
      <c r="G73" s="28">
        <v>2360</v>
      </c>
      <c r="H73" s="26">
        <f t="shared" si="1"/>
        <v>47.199999999999996</v>
      </c>
    </row>
    <row r="74" spans="1:8" ht="40.799999999999997" customHeight="1" x14ac:dyDescent="0.3">
      <c r="A74" s="3" t="s">
        <v>95</v>
      </c>
      <c r="B74" s="43" t="s">
        <v>204</v>
      </c>
      <c r="C74" s="34" t="s">
        <v>201</v>
      </c>
      <c r="D74" s="3">
        <v>852</v>
      </c>
      <c r="E74" s="5">
        <v>85219</v>
      </c>
      <c r="F74" s="41">
        <v>5000</v>
      </c>
      <c r="G74" s="28">
        <v>4800</v>
      </c>
      <c r="H74" s="26">
        <f t="shared" si="1"/>
        <v>96</v>
      </c>
    </row>
    <row r="75" spans="1:8" ht="18" customHeight="1" x14ac:dyDescent="0.3">
      <c r="A75" s="3"/>
      <c r="B75" s="52" t="s">
        <v>200</v>
      </c>
      <c r="C75" s="53"/>
      <c r="D75" s="53"/>
      <c r="E75" s="54"/>
      <c r="F75" s="38">
        <f>SUM(F72:F74)</f>
        <v>15000</v>
      </c>
      <c r="G75" s="32">
        <f>SUM(G72:G74)</f>
        <v>12050</v>
      </c>
      <c r="H75" s="16">
        <f t="shared" si="1"/>
        <v>80.333333333333329</v>
      </c>
    </row>
    <row r="76" spans="1:8" ht="57.75" customHeight="1" x14ac:dyDescent="0.3">
      <c r="A76" s="3" t="s">
        <v>96</v>
      </c>
      <c r="B76" s="8" t="s">
        <v>73</v>
      </c>
      <c r="C76" s="21" t="s">
        <v>80</v>
      </c>
      <c r="D76" s="3">
        <v>900</v>
      </c>
      <c r="E76" s="5">
        <v>90001</v>
      </c>
      <c r="F76" s="41">
        <v>1500000</v>
      </c>
      <c r="G76" s="28">
        <v>1500000</v>
      </c>
      <c r="H76" s="26">
        <f t="shared" si="1"/>
        <v>100</v>
      </c>
    </row>
    <row r="77" spans="1:8" ht="55.8" customHeight="1" x14ac:dyDescent="0.3">
      <c r="A77" s="3" t="s">
        <v>97</v>
      </c>
      <c r="B77" s="8" t="s">
        <v>205</v>
      </c>
      <c r="C77" s="21" t="s">
        <v>80</v>
      </c>
      <c r="D77" s="3">
        <v>900</v>
      </c>
      <c r="E77" s="5">
        <v>90015</v>
      </c>
      <c r="F77" s="41">
        <v>5000</v>
      </c>
      <c r="G77" s="28">
        <v>5000</v>
      </c>
      <c r="H77" s="26">
        <f t="shared" si="1"/>
        <v>100</v>
      </c>
    </row>
    <row r="78" spans="1:8" ht="57.75" customHeight="1" x14ac:dyDescent="0.3">
      <c r="A78" s="3" t="s">
        <v>98</v>
      </c>
      <c r="B78" s="8" t="s">
        <v>206</v>
      </c>
      <c r="C78" s="21" t="s">
        <v>80</v>
      </c>
      <c r="D78" s="3">
        <v>900</v>
      </c>
      <c r="E78" s="5">
        <v>90015</v>
      </c>
      <c r="F78" s="41">
        <v>26480</v>
      </c>
      <c r="G78" s="28">
        <v>26480</v>
      </c>
      <c r="H78" s="26">
        <f t="shared" si="1"/>
        <v>100</v>
      </c>
    </row>
    <row r="79" spans="1:8" ht="60.6" customHeight="1" x14ac:dyDescent="0.3">
      <c r="A79" s="3" t="s">
        <v>99</v>
      </c>
      <c r="B79" s="8" t="s">
        <v>207</v>
      </c>
      <c r="C79" s="21" t="s">
        <v>80</v>
      </c>
      <c r="D79" s="3">
        <v>900</v>
      </c>
      <c r="E79" s="5">
        <v>90015</v>
      </c>
      <c r="F79" s="41">
        <v>6000</v>
      </c>
      <c r="G79" s="28">
        <v>6000</v>
      </c>
      <c r="H79" s="26">
        <f t="shared" si="1"/>
        <v>100</v>
      </c>
    </row>
    <row r="80" spans="1:8" ht="57.6" customHeight="1" x14ac:dyDescent="0.3">
      <c r="A80" s="3" t="s">
        <v>100</v>
      </c>
      <c r="B80" s="8" t="s">
        <v>208</v>
      </c>
      <c r="C80" s="21" t="s">
        <v>80</v>
      </c>
      <c r="D80" s="3">
        <v>900</v>
      </c>
      <c r="E80" s="5">
        <v>90015</v>
      </c>
      <c r="F80" s="41">
        <v>11000</v>
      </c>
      <c r="G80" s="28">
        <v>11000</v>
      </c>
      <c r="H80" s="26">
        <f t="shared" si="1"/>
        <v>100</v>
      </c>
    </row>
    <row r="81" spans="1:8" ht="70.8" customHeight="1" x14ac:dyDescent="0.3">
      <c r="A81" s="3" t="s">
        <v>101</v>
      </c>
      <c r="B81" s="8" t="s">
        <v>209</v>
      </c>
      <c r="C81" s="21" t="s">
        <v>80</v>
      </c>
      <c r="D81" s="3">
        <v>900</v>
      </c>
      <c r="E81" s="5">
        <v>90095</v>
      </c>
      <c r="F81" s="41">
        <v>4109</v>
      </c>
      <c r="G81" s="28">
        <v>3530.1</v>
      </c>
      <c r="H81" s="26">
        <f t="shared" si="1"/>
        <v>85.911413969335598</v>
      </c>
    </row>
    <row r="82" spans="1:8" ht="49.8" customHeight="1" x14ac:dyDescent="0.3">
      <c r="A82" s="3" t="s">
        <v>102</v>
      </c>
      <c r="B82" s="8" t="s">
        <v>210</v>
      </c>
      <c r="C82" s="21" t="s">
        <v>80</v>
      </c>
      <c r="D82" s="3">
        <v>900</v>
      </c>
      <c r="E82" s="5">
        <v>90095</v>
      </c>
      <c r="F82" s="41">
        <v>9000</v>
      </c>
      <c r="G82" s="28">
        <v>9000</v>
      </c>
      <c r="H82" s="26">
        <f t="shared" si="1"/>
        <v>100</v>
      </c>
    </row>
    <row r="83" spans="1:8" ht="45.6" customHeight="1" x14ac:dyDescent="0.3">
      <c r="A83" s="3" t="s">
        <v>103</v>
      </c>
      <c r="B83" s="8" t="s">
        <v>211</v>
      </c>
      <c r="C83" s="21" t="s">
        <v>80</v>
      </c>
      <c r="D83" s="3">
        <v>900</v>
      </c>
      <c r="E83" s="5">
        <v>90095</v>
      </c>
      <c r="F83" s="41">
        <v>4117</v>
      </c>
      <c r="G83" s="28">
        <v>3985.2</v>
      </c>
      <c r="H83" s="26">
        <f t="shared" si="1"/>
        <v>96.79863978625211</v>
      </c>
    </row>
    <row r="84" spans="1:8" ht="55.8" customHeight="1" x14ac:dyDescent="0.3">
      <c r="A84" s="3" t="s">
        <v>104</v>
      </c>
      <c r="B84" s="8" t="s">
        <v>212</v>
      </c>
      <c r="C84" s="21" t="s">
        <v>80</v>
      </c>
      <c r="D84" s="3">
        <v>900</v>
      </c>
      <c r="E84" s="5">
        <v>90095</v>
      </c>
      <c r="F84" s="41">
        <v>5000</v>
      </c>
      <c r="G84" s="28">
        <v>4750</v>
      </c>
      <c r="H84" s="26">
        <f t="shared" si="1"/>
        <v>95</v>
      </c>
    </row>
    <row r="85" spans="1:8" ht="55.2" customHeight="1" x14ac:dyDescent="0.3">
      <c r="A85" s="3" t="s">
        <v>105</v>
      </c>
      <c r="B85" s="8" t="s">
        <v>213</v>
      </c>
      <c r="C85" s="21" t="s">
        <v>80</v>
      </c>
      <c r="D85" s="3">
        <v>900</v>
      </c>
      <c r="E85" s="5">
        <v>90095</v>
      </c>
      <c r="F85" s="41">
        <v>8000</v>
      </c>
      <c r="G85" s="28">
        <v>8000</v>
      </c>
      <c r="H85" s="26">
        <f t="shared" si="1"/>
        <v>100</v>
      </c>
    </row>
    <row r="86" spans="1:8" ht="50.4" customHeight="1" x14ac:dyDescent="0.3">
      <c r="A86" s="3" t="s">
        <v>106</v>
      </c>
      <c r="B86" s="8" t="s">
        <v>214</v>
      </c>
      <c r="C86" s="21" t="s">
        <v>80</v>
      </c>
      <c r="D86" s="3">
        <v>900</v>
      </c>
      <c r="E86" s="5">
        <v>90095</v>
      </c>
      <c r="F86" s="41">
        <v>14000</v>
      </c>
      <c r="G86" s="28">
        <v>13991</v>
      </c>
      <c r="H86" s="26">
        <f t="shared" si="1"/>
        <v>99.935714285714283</v>
      </c>
    </row>
    <row r="87" spans="1:8" ht="55.2" customHeight="1" x14ac:dyDescent="0.3">
      <c r="A87" s="3" t="s">
        <v>107</v>
      </c>
      <c r="B87" s="8" t="s">
        <v>129</v>
      </c>
      <c r="C87" s="21" t="s">
        <v>80</v>
      </c>
      <c r="D87" s="3">
        <v>900</v>
      </c>
      <c r="E87" s="5">
        <v>90095</v>
      </c>
      <c r="F87" s="41">
        <v>16480</v>
      </c>
      <c r="G87" s="28">
        <v>16479.54</v>
      </c>
      <c r="H87" s="26">
        <f t="shared" si="1"/>
        <v>99.997208737864085</v>
      </c>
    </row>
    <row r="88" spans="1:8" ht="66.599999999999994" customHeight="1" x14ac:dyDescent="0.3">
      <c r="A88" s="3" t="s">
        <v>108</v>
      </c>
      <c r="B88" s="8" t="s">
        <v>215</v>
      </c>
      <c r="C88" s="21" t="s">
        <v>80</v>
      </c>
      <c r="D88" s="3">
        <v>900</v>
      </c>
      <c r="E88" s="5">
        <v>90095</v>
      </c>
      <c r="F88" s="41">
        <v>10000</v>
      </c>
      <c r="G88" s="28">
        <v>9998.67</v>
      </c>
      <c r="H88" s="26">
        <f t="shared" si="1"/>
        <v>99.986700000000013</v>
      </c>
    </row>
    <row r="89" spans="1:8" ht="50.4" customHeight="1" x14ac:dyDescent="0.3">
      <c r="A89" s="3" t="s">
        <v>109</v>
      </c>
      <c r="B89" s="35" t="s">
        <v>216</v>
      </c>
      <c r="C89" s="21" t="s">
        <v>80</v>
      </c>
      <c r="D89" s="3">
        <v>900</v>
      </c>
      <c r="E89" s="5">
        <v>90095</v>
      </c>
      <c r="F89" s="41">
        <v>7280</v>
      </c>
      <c r="G89" s="28">
        <v>7134</v>
      </c>
      <c r="H89" s="26">
        <f t="shared" si="1"/>
        <v>97.994505494505489</v>
      </c>
    </row>
    <row r="90" spans="1:8" ht="50.4" customHeight="1" x14ac:dyDescent="0.3">
      <c r="A90" s="3" t="s">
        <v>110</v>
      </c>
      <c r="B90" s="8" t="s">
        <v>217</v>
      </c>
      <c r="C90" s="21" t="s">
        <v>80</v>
      </c>
      <c r="D90" s="3">
        <v>900</v>
      </c>
      <c r="E90" s="5">
        <v>90095</v>
      </c>
      <c r="F90" s="41">
        <v>4700</v>
      </c>
      <c r="G90" s="28">
        <v>4699.62</v>
      </c>
      <c r="H90" s="26">
        <f t="shared" si="1"/>
        <v>99.991914893617022</v>
      </c>
    </row>
    <row r="91" spans="1:8" ht="50.4" customHeight="1" x14ac:dyDescent="0.3">
      <c r="A91" s="3" t="s">
        <v>113</v>
      </c>
      <c r="B91" s="8" t="s">
        <v>218</v>
      </c>
      <c r="C91" s="21" t="s">
        <v>80</v>
      </c>
      <c r="D91" s="3">
        <v>900</v>
      </c>
      <c r="E91" s="5">
        <v>90095</v>
      </c>
      <c r="F91" s="41">
        <v>14745</v>
      </c>
      <c r="G91" s="28">
        <v>13050.77</v>
      </c>
      <c r="H91" s="26">
        <f t="shared" si="1"/>
        <v>88.5097999321804</v>
      </c>
    </row>
    <row r="92" spans="1:8" ht="55.8" customHeight="1" x14ac:dyDescent="0.3">
      <c r="A92" s="3" t="s">
        <v>115</v>
      </c>
      <c r="B92" s="8" t="s">
        <v>219</v>
      </c>
      <c r="C92" s="21" t="s">
        <v>80</v>
      </c>
      <c r="D92" s="3">
        <v>900</v>
      </c>
      <c r="E92" s="5">
        <v>90095</v>
      </c>
      <c r="F92" s="41">
        <v>4000</v>
      </c>
      <c r="G92" s="28">
        <v>3959.37</v>
      </c>
      <c r="H92" s="26">
        <f t="shared" si="1"/>
        <v>98.984250000000003</v>
      </c>
    </row>
    <row r="93" spans="1:8" ht="55.8" customHeight="1" x14ac:dyDescent="0.3">
      <c r="A93" s="3" t="s">
        <v>116</v>
      </c>
      <c r="B93" s="8" t="s">
        <v>220</v>
      </c>
      <c r="C93" s="21" t="s">
        <v>80</v>
      </c>
      <c r="D93" s="3">
        <v>900</v>
      </c>
      <c r="E93" s="5">
        <v>90095</v>
      </c>
      <c r="F93" s="41">
        <v>15053</v>
      </c>
      <c r="G93" s="28">
        <v>14920.67</v>
      </c>
      <c r="H93" s="26">
        <f t="shared" si="1"/>
        <v>99.120906131668107</v>
      </c>
    </row>
    <row r="94" spans="1:8" ht="58.2" customHeight="1" x14ac:dyDescent="0.3">
      <c r="A94" s="3" t="s">
        <v>117</v>
      </c>
      <c r="B94" s="8" t="s">
        <v>221</v>
      </c>
      <c r="C94" s="21" t="s">
        <v>80</v>
      </c>
      <c r="D94" s="3">
        <v>900</v>
      </c>
      <c r="E94" s="5">
        <v>90095</v>
      </c>
      <c r="F94" s="41">
        <v>14378</v>
      </c>
      <c r="G94" s="28">
        <v>13001.1</v>
      </c>
      <c r="H94" s="26">
        <f t="shared" si="1"/>
        <v>90.423563777994161</v>
      </c>
    </row>
    <row r="95" spans="1:8" ht="50.4" customHeight="1" x14ac:dyDescent="0.3">
      <c r="A95" s="3" t="s">
        <v>118</v>
      </c>
      <c r="B95" s="8" t="s">
        <v>222</v>
      </c>
      <c r="C95" s="21" t="s">
        <v>80</v>
      </c>
      <c r="D95" s="3">
        <v>900</v>
      </c>
      <c r="E95" s="5">
        <v>90095</v>
      </c>
      <c r="F95" s="41">
        <v>10000</v>
      </c>
      <c r="G95" s="28">
        <v>9881.82</v>
      </c>
      <c r="H95" s="26">
        <f t="shared" si="1"/>
        <v>98.818200000000004</v>
      </c>
    </row>
    <row r="96" spans="1:8" ht="50.4" customHeight="1" x14ac:dyDescent="0.3">
      <c r="A96" s="3" t="s">
        <v>119</v>
      </c>
      <c r="B96" s="8" t="s">
        <v>223</v>
      </c>
      <c r="C96" s="21" t="s">
        <v>80</v>
      </c>
      <c r="D96" s="3">
        <v>900</v>
      </c>
      <c r="E96" s="5">
        <v>90095</v>
      </c>
      <c r="F96" s="41">
        <v>30000</v>
      </c>
      <c r="G96" s="28">
        <v>23222.400000000001</v>
      </c>
      <c r="H96" s="26">
        <f t="shared" si="1"/>
        <v>77.408000000000015</v>
      </c>
    </row>
    <row r="97" spans="1:8" ht="50.4" customHeight="1" x14ac:dyDescent="0.3">
      <c r="A97" s="3" t="s">
        <v>120</v>
      </c>
      <c r="B97" s="8" t="s">
        <v>224</v>
      </c>
      <c r="C97" s="21" t="s">
        <v>80</v>
      </c>
      <c r="D97" s="3">
        <v>900</v>
      </c>
      <c r="E97" s="5">
        <v>90095</v>
      </c>
      <c r="F97" s="41">
        <v>30000</v>
      </c>
      <c r="G97" s="28">
        <v>21894</v>
      </c>
      <c r="H97" s="26">
        <f t="shared" si="1"/>
        <v>72.98</v>
      </c>
    </row>
    <row r="98" spans="1:8" ht="50.4" customHeight="1" x14ac:dyDescent="0.3">
      <c r="A98" s="3" t="s">
        <v>121</v>
      </c>
      <c r="B98" s="8" t="s">
        <v>225</v>
      </c>
      <c r="C98" s="21" t="s">
        <v>80</v>
      </c>
      <c r="D98" s="3">
        <v>900</v>
      </c>
      <c r="E98" s="5">
        <v>90095</v>
      </c>
      <c r="F98" s="41">
        <v>100000</v>
      </c>
      <c r="G98" s="28">
        <v>99799.47</v>
      </c>
      <c r="H98" s="26">
        <f t="shared" si="1"/>
        <v>99.799469999999999</v>
      </c>
    </row>
    <row r="99" spans="1:8" ht="50.4" customHeight="1" x14ac:dyDescent="0.3">
      <c r="A99" s="3" t="s">
        <v>122</v>
      </c>
      <c r="B99" s="17" t="s">
        <v>226</v>
      </c>
      <c r="C99" s="21" t="s">
        <v>80</v>
      </c>
      <c r="D99" s="3">
        <v>900</v>
      </c>
      <c r="E99" s="5">
        <v>90095</v>
      </c>
      <c r="F99" s="41">
        <v>100000</v>
      </c>
      <c r="G99" s="28">
        <v>90424.320000000007</v>
      </c>
      <c r="H99" s="26">
        <f t="shared" si="1"/>
        <v>90.424320000000009</v>
      </c>
    </row>
    <row r="100" spans="1:8" ht="50.4" customHeight="1" x14ac:dyDescent="0.3">
      <c r="A100" s="3" t="s">
        <v>123</v>
      </c>
      <c r="B100" s="8" t="s">
        <v>227</v>
      </c>
      <c r="C100" s="21" t="s">
        <v>80</v>
      </c>
      <c r="D100" s="3">
        <v>900</v>
      </c>
      <c r="E100" s="5">
        <v>90095</v>
      </c>
      <c r="F100" s="41">
        <v>100000</v>
      </c>
      <c r="G100" s="28">
        <v>98955.839999999997</v>
      </c>
      <c r="H100" s="26">
        <f t="shared" si="1"/>
        <v>98.955839999999995</v>
      </c>
    </row>
    <row r="101" spans="1:8" ht="50.4" customHeight="1" x14ac:dyDescent="0.3">
      <c r="A101" s="3" t="s">
        <v>124</v>
      </c>
      <c r="B101" s="8" t="s">
        <v>228</v>
      </c>
      <c r="C101" s="21" t="s">
        <v>80</v>
      </c>
      <c r="D101" s="3">
        <v>900</v>
      </c>
      <c r="E101" s="5">
        <v>90095</v>
      </c>
      <c r="F101" s="41">
        <v>100000</v>
      </c>
      <c r="G101" s="28">
        <v>98584</v>
      </c>
      <c r="H101" s="26">
        <f t="shared" si="1"/>
        <v>98.584000000000003</v>
      </c>
    </row>
    <row r="102" spans="1:8" ht="45" customHeight="1" x14ac:dyDescent="0.3">
      <c r="A102" s="3" t="s">
        <v>125</v>
      </c>
      <c r="B102" s="17" t="s">
        <v>229</v>
      </c>
      <c r="C102" s="21" t="s">
        <v>80</v>
      </c>
      <c r="D102" s="3">
        <v>900</v>
      </c>
      <c r="E102" s="5">
        <v>90095</v>
      </c>
      <c r="F102" s="41">
        <v>30000</v>
      </c>
      <c r="G102" s="28">
        <v>28905</v>
      </c>
      <c r="H102" s="26">
        <f t="shared" si="1"/>
        <v>96.350000000000009</v>
      </c>
    </row>
    <row r="103" spans="1:8" ht="42" customHeight="1" x14ac:dyDescent="0.3">
      <c r="A103" s="3" t="s">
        <v>126</v>
      </c>
      <c r="B103" s="8" t="s">
        <v>230</v>
      </c>
      <c r="C103" s="21" t="s">
        <v>80</v>
      </c>
      <c r="D103" s="3">
        <v>900</v>
      </c>
      <c r="E103" s="5">
        <v>90095</v>
      </c>
      <c r="F103" s="41">
        <v>30000</v>
      </c>
      <c r="G103" s="28">
        <v>28938.06</v>
      </c>
      <c r="H103" s="26">
        <f t="shared" si="1"/>
        <v>96.4602</v>
      </c>
    </row>
    <row r="104" spans="1:8" ht="22.8" customHeight="1" x14ac:dyDescent="0.3">
      <c r="A104" s="3"/>
      <c r="B104" s="52" t="s">
        <v>50</v>
      </c>
      <c r="C104" s="53"/>
      <c r="D104" s="53"/>
      <c r="E104" s="54"/>
      <c r="F104" s="38">
        <f>SUM(F76:F103)</f>
        <v>2209342</v>
      </c>
      <c r="G104" s="32">
        <f>SUM(G76:G103)</f>
        <v>2175584.9500000007</v>
      </c>
      <c r="H104" s="16">
        <f t="shared" si="1"/>
        <v>98.472076754074322</v>
      </c>
    </row>
    <row r="105" spans="1:8" ht="49.8" customHeight="1" x14ac:dyDescent="0.3">
      <c r="A105" s="3" t="s">
        <v>127</v>
      </c>
      <c r="B105" s="35" t="s">
        <v>231</v>
      </c>
      <c r="C105" s="21" t="s">
        <v>80</v>
      </c>
      <c r="D105" s="3">
        <v>921</v>
      </c>
      <c r="E105" s="5">
        <v>92109</v>
      </c>
      <c r="F105" s="41">
        <v>7300</v>
      </c>
      <c r="G105" s="28">
        <v>7000</v>
      </c>
      <c r="H105" s="26">
        <f t="shared" si="1"/>
        <v>95.890410958904098</v>
      </c>
    </row>
    <row r="106" spans="1:8" ht="57" customHeight="1" x14ac:dyDescent="0.3">
      <c r="A106" s="3" t="s">
        <v>128</v>
      </c>
      <c r="B106" s="8" t="s">
        <v>232</v>
      </c>
      <c r="C106" s="21" t="s">
        <v>80</v>
      </c>
      <c r="D106" s="3">
        <v>921</v>
      </c>
      <c r="E106" s="5">
        <v>92109</v>
      </c>
      <c r="F106" s="41">
        <v>8283</v>
      </c>
      <c r="G106" s="28">
        <v>7380</v>
      </c>
      <c r="H106" s="26">
        <f t="shared" si="1"/>
        <v>89.098152843172755</v>
      </c>
    </row>
    <row r="107" spans="1:8" ht="47.4" customHeight="1" x14ac:dyDescent="0.3">
      <c r="A107" s="3" t="s">
        <v>130</v>
      </c>
      <c r="B107" s="8" t="s">
        <v>233</v>
      </c>
      <c r="C107" s="21" t="s">
        <v>80</v>
      </c>
      <c r="D107" s="3">
        <v>921</v>
      </c>
      <c r="E107" s="5">
        <v>92109</v>
      </c>
      <c r="F107" s="41">
        <v>10000</v>
      </c>
      <c r="G107" s="28">
        <v>7011</v>
      </c>
      <c r="H107" s="26">
        <f t="shared" si="1"/>
        <v>70.11</v>
      </c>
    </row>
    <row r="108" spans="1:8" ht="48" customHeight="1" x14ac:dyDescent="0.3">
      <c r="A108" s="3" t="s">
        <v>131</v>
      </c>
      <c r="B108" s="8" t="s">
        <v>234</v>
      </c>
      <c r="C108" s="21" t="s">
        <v>80</v>
      </c>
      <c r="D108" s="3">
        <v>921</v>
      </c>
      <c r="E108" s="5">
        <v>92109</v>
      </c>
      <c r="F108" s="41">
        <v>7820</v>
      </c>
      <c r="G108" s="28">
        <v>7802</v>
      </c>
      <c r="H108" s="26">
        <f t="shared" si="1"/>
        <v>99.769820971867006</v>
      </c>
    </row>
    <row r="109" spans="1:8" ht="21.6" customHeight="1" x14ac:dyDescent="0.3">
      <c r="A109" s="3"/>
      <c r="B109" s="52" t="s">
        <v>53</v>
      </c>
      <c r="C109" s="53"/>
      <c r="D109" s="53"/>
      <c r="E109" s="54"/>
      <c r="F109" s="38">
        <f>SUM(F105:F108)</f>
        <v>33403</v>
      </c>
      <c r="G109" s="32">
        <f>SUM(G105:G108)</f>
        <v>29193</v>
      </c>
      <c r="H109" s="16">
        <f t="shared" ref="H109:H116" si="2">G109/F109*100</f>
        <v>87.396341645959936</v>
      </c>
    </row>
    <row r="110" spans="1:8" ht="43.5" customHeight="1" x14ac:dyDescent="0.3">
      <c r="A110" s="3" t="s">
        <v>132</v>
      </c>
      <c r="B110" s="8" t="s">
        <v>235</v>
      </c>
      <c r="C110" s="21" t="s">
        <v>80</v>
      </c>
      <c r="D110" s="3">
        <v>926</v>
      </c>
      <c r="E110" s="5">
        <v>92601</v>
      </c>
      <c r="F110" s="41">
        <v>9000</v>
      </c>
      <c r="G110" s="28">
        <v>8979</v>
      </c>
      <c r="H110" s="26">
        <f t="shared" si="2"/>
        <v>99.766666666666666</v>
      </c>
    </row>
    <row r="111" spans="1:8" ht="49.5" customHeight="1" x14ac:dyDescent="0.3">
      <c r="A111" s="3" t="s">
        <v>133</v>
      </c>
      <c r="B111" s="8" t="s">
        <v>236</v>
      </c>
      <c r="C111" s="21" t="s">
        <v>80</v>
      </c>
      <c r="D111" s="3">
        <v>926</v>
      </c>
      <c r="E111" s="5">
        <v>92695</v>
      </c>
      <c r="F111" s="41">
        <v>515000</v>
      </c>
      <c r="G111" s="28">
        <v>514658.64</v>
      </c>
      <c r="H111" s="26">
        <f t="shared" si="2"/>
        <v>99.933716504854374</v>
      </c>
    </row>
    <row r="112" spans="1:8" ht="42" customHeight="1" x14ac:dyDescent="0.3">
      <c r="A112" s="3" t="s">
        <v>134</v>
      </c>
      <c r="B112" s="8" t="s">
        <v>237</v>
      </c>
      <c r="C112" s="21" t="s">
        <v>80</v>
      </c>
      <c r="D112" s="3">
        <v>926</v>
      </c>
      <c r="E112" s="5">
        <v>92601</v>
      </c>
      <c r="F112" s="41">
        <v>46795</v>
      </c>
      <c r="G112" s="28">
        <v>46795</v>
      </c>
      <c r="H112" s="26">
        <f t="shared" si="2"/>
        <v>100</v>
      </c>
    </row>
    <row r="113" spans="1:8" ht="47.25" customHeight="1" x14ac:dyDescent="0.3">
      <c r="A113" s="3" t="s">
        <v>135</v>
      </c>
      <c r="B113" s="8" t="s">
        <v>238</v>
      </c>
      <c r="C113" s="21" t="s">
        <v>80</v>
      </c>
      <c r="D113" s="3">
        <v>926</v>
      </c>
      <c r="E113" s="5">
        <v>92601</v>
      </c>
      <c r="F113" s="41">
        <v>28205</v>
      </c>
      <c r="G113" s="28">
        <v>28205</v>
      </c>
      <c r="H113" s="26">
        <f t="shared" si="2"/>
        <v>100</v>
      </c>
    </row>
    <row r="114" spans="1:8" ht="70.8" customHeight="1" x14ac:dyDescent="0.3">
      <c r="A114" s="3" t="s">
        <v>136</v>
      </c>
      <c r="B114" s="8" t="s">
        <v>239</v>
      </c>
      <c r="C114" s="21" t="s">
        <v>80</v>
      </c>
      <c r="D114" s="3">
        <v>926</v>
      </c>
      <c r="E114" s="5">
        <v>92601</v>
      </c>
      <c r="F114" s="41">
        <v>25000</v>
      </c>
      <c r="G114" s="28">
        <v>24938.55</v>
      </c>
      <c r="H114" s="26">
        <f t="shared" si="2"/>
        <v>99.754199999999997</v>
      </c>
    </row>
    <row r="115" spans="1:8" ht="21.75" customHeight="1" x14ac:dyDescent="0.3">
      <c r="A115" s="3"/>
      <c r="B115" s="52" t="s">
        <v>58</v>
      </c>
      <c r="C115" s="53"/>
      <c r="D115" s="53"/>
      <c r="E115" s="54"/>
      <c r="F115" s="38">
        <f>SUM(F110:F114)</f>
        <v>624000</v>
      </c>
      <c r="G115" s="32">
        <f>SUM(G110:G114)</f>
        <v>623576.19000000006</v>
      </c>
      <c r="H115" s="16">
        <f t="shared" si="2"/>
        <v>99.932081730769241</v>
      </c>
    </row>
    <row r="116" spans="1:8" ht="19.5" customHeight="1" x14ac:dyDescent="0.3">
      <c r="A116" s="64" t="s">
        <v>71</v>
      </c>
      <c r="B116" s="65"/>
      <c r="C116" s="65"/>
      <c r="D116" s="65"/>
      <c r="E116" s="66"/>
      <c r="F116" s="38">
        <f>F50+F53+F56+F61+F69+F71+F104+F109+F115+F75</f>
        <v>6721071</v>
      </c>
      <c r="G116" s="32">
        <f>G50+G53+G56+G61+G69+G104+G109+G115+G71+G75</f>
        <v>6621013.7400000002</v>
      </c>
      <c r="H116" s="16">
        <f t="shared" si="2"/>
        <v>98.511289941736962</v>
      </c>
    </row>
    <row r="117" spans="1:8" ht="24.6" customHeight="1" x14ac:dyDescent="0.3">
      <c r="A117" s="64" t="s">
        <v>72</v>
      </c>
      <c r="B117" s="65"/>
      <c r="C117" s="65"/>
      <c r="D117" s="65"/>
      <c r="E117" s="65"/>
      <c r="F117" s="65"/>
      <c r="G117" s="65"/>
      <c r="H117" s="66"/>
    </row>
    <row r="118" spans="1:8" ht="43.5" customHeight="1" x14ac:dyDescent="0.3">
      <c r="A118" s="22" t="s">
        <v>0</v>
      </c>
      <c r="B118" s="8" t="s">
        <v>73</v>
      </c>
      <c r="C118" s="21" t="s">
        <v>80</v>
      </c>
      <c r="D118" s="47" t="s">
        <v>78</v>
      </c>
      <c r="E118" s="2" t="s">
        <v>79</v>
      </c>
      <c r="F118" s="28">
        <v>2000000</v>
      </c>
      <c r="G118" s="27">
        <v>2000000</v>
      </c>
      <c r="H118" s="26">
        <f>G118/F118*100</f>
        <v>100</v>
      </c>
    </row>
    <row r="119" spans="1:8" ht="21" customHeight="1" x14ac:dyDescent="0.3">
      <c r="A119" s="10"/>
      <c r="B119" s="71" t="s">
        <v>241</v>
      </c>
      <c r="C119" s="72"/>
      <c r="D119" s="72"/>
      <c r="E119" s="73"/>
      <c r="F119" s="15">
        <f>SUM(F118)</f>
        <v>2000000</v>
      </c>
      <c r="G119" s="16">
        <f>SUM(G118)</f>
        <v>2000000</v>
      </c>
      <c r="H119" s="16">
        <f t="shared" ref="H119:H155" si="3">G119/F119*100</f>
        <v>100</v>
      </c>
    </row>
    <row r="120" spans="1:8" ht="97.8" customHeight="1" x14ac:dyDescent="0.3">
      <c r="A120" s="22" t="s">
        <v>3</v>
      </c>
      <c r="B120" s="8" t="s">
        <v>240</v>
      </c>
      <c r="C120" s="21" t="s">
        <v>80</v>
      </c>
      <c r="D120" s="34">
        <v>400</v>
      </c>
      <c r="E120" s="34">
        <v>40003</v>
      </c>
      <c r="F120" s="40">
        <v>150</v>
      </c>
      <c r="G120" s="26">
        <v>150</v>
      </c>
      <c r="H120" s="26">
        <f t="shared" si="3"/>
        <v>100</v>
      </c>
    </row>
    <row r="121" spans="1:8" ht="21.6" customHeight="1" x14ac:dyDescent="0.3">
      <c r="A121" s="10"/>
      <c r="B121" s="71" t="s">
        <v>242</v>
      </c>
      <c r="C121" s="72"/>
      <c r="D121" s="72"/>
      <c r="E121" s="73"/>
      <c r="F121" s="15">
        <f>SUM(F120)</f>
        <v>150</v>
      </c>
      <c r="G121" s="16">
        <f>SUM(G120)</f>
        <v>150</v>
      </c>
      <c r="H121" s="16">
        <f t="shared" si="3"/>
        <v>100</v>
      </c>
    </row>
    <row r="122" spans="1:8" ht="98.4" customHeight="1" x14ac:dyDescent="0.3">
      <c r="A122" s="22" t="s">
        <v>4</v>
      </c>
      <c r="B122" s="8" t="s">
        <v>243</v>
      </c>
      <c r="C122" s="21" t="s">
        <v>80</v>
      </c>
      <c r="D122" s="3">
        <v>600</v>
      </c>
      <c r="E122" s="3">
        <v>60013</v>
      </c>
      <c r="F122" s="40">
        <v>50000</v>
      </c>
      <c r="G122" s="27">
        <v>0</v>
      </c>
      <c r="H122" s="26">
        <f t="shared" si="3"/>
        <v>0</v>
      </c>
    </row>
    <row r="123" spans="1:8" ht="142.19999999999999" customHeight="1" x14ac:dyDescent="0.3">
      <c r="A123" s="22" t="s">
        <v>6</v>
      </c>
      <c r="B123" s="8" t="s">
        <v>244</v>
      </c>
      <c r="C123" s="21" t="s">
        <v>80</v>
      </c>
      <c r="D123" s="3">
        <v>600</v>
      </c>
      <c r="E123" s="3">
        <v>60014</v>
      </c>
      <c r="F123" s="40">
        <v>357788</v>
      </c>
      <c r="G123" s="27">
        <v>357788</v>
      </c>
      <c r="H123" s="26">
        <f t="shared" si="3"/>
        <v>100</v>
      </c>
    </row>
    <row r="124" spans="1:8" ht="33" customHeight="1" x14ac:dyDescent="0.3">
      <c r="A124" s="22" t="s">
        <v>7</v>
      </c>
      <c r="B124" s="4" t="s">
        <v>245</v>
      </c>
      <c r="C124" s="21" t="s">
        <v>80</v>
      </c>
      <c r="D124" s="47" t="s">
        <v>1</v>
      </c>
      <c r="E124" s="2" t="s">
        <v>5</v>
      </c>
      <c r="F124" s="41">
        <v>650000</v>
      </c>
      <c r="G124" s="27">
        <v>649296.67000000004</v>
      </c>
      <c r="H124" s="26">
        <f t="shared" si="3"/>
        <v>99.891795384615392</v>
      </c>
    </row>
    <row r="125" spans="1:8" ht="33" customHeight="1" x14ac:dyDescent="0.3">
      <c r="A125" s="22" t="s">
        <v>8</v>
      </c>
      <c r="B125" s="4" t="s">
        <v>246</v>
      </c>
      <c r="C125" s="21" t="s">
        <v>80</v>
      </c>
      <c r="D125" s="47" t="s">
        <v>1</v>
      </c>
      <c r="E125" s="2" t="s">
        <v>5</v>
      </c>
      <c r="F125" s="41">
        <v>1300916</v>
      </c>
      <c r="G125" s="27">
        <v>1300915.96</v>
      </c>
      <c r="H125" s="26">
        <f t="shared" si="3"/>
        <v>99.999996925243437</v>
      </c>
    </row>
    <row r="126" spans="1:8" ht="47.4" customHeight="1" x14ac:dyDescent="0.3">
      <c r="A126" s="22" t="s">
        <v>9</v>
      </c>
      <c r="B126" s="4" t="s">
        <v>247</v>
      </c>
      <c r="C126" s="21" t="s">
        <v>80</v>
      </c>
      <c r="D126" s="47" t="s">
        <v>1</v>
      </c>
      <c r="E126" s="2" t="s">
        <v>5</v>
      </c>
      <c r="F126" s="41">
        <v>515000</v>
      </c>
      <c r="G126" s="27">
        <v>513149.65</v>
      </c>
      <c r="H126" s="26">
        <f t="shared" si="3"/>
        <v>99.640708737864088</v>
      </c>
    </row>
    <row r="127" spans="1:8" ht="33" customHeight="1" x14ac:dyDescent="0.3">
      <c r="A127" s="22" t="s">
        <v>10</v>
      </c>
      <c r="B127" s="9" t="s">
        <v>74</v>
      </c>
      <c r="C127" s="21" t="s">
        <v>80</v>
      </c>
      <c r="D127" s="3">
        <v>600</v>
      </c>
      <c r="E127" s="18">
        <v>60016</v>
      </c>
      <c r="F127" s="41">
        <v>537000</v>
      </c>
      <c r="G127" s="27">
        <v>536105.06000000006</v>
      </c>
      <c r="H127" s="26">
        <f t="shared" si="3"/>
        <v>99.83334450651769</v>
      </c>
    </row>
    <row r="128" spans="1:8" ht="62.4" customHeight="1" x14ac:dyDescent="0.3">
      <c r="A128" s="22" t="s">
        <v>11</v>
      </c>
      <c r="B128" s="9" t="s">
        <v>248</v>
      </c>
      <c r="C128" s="21" t="s">
        <v>80</v>
      </c>
      <c r="D128" s="3">
        <v>600</v>
      </c>
      <c r="E128" s="18">
        <v>60095</v>
      </c>
      <c r="F128" s="41">
        <v>1000</v>
      </c>
      <c r="G128" s="27">
        <v>64.400000000000006</v>
      </c>
      <c r="H128" s="26">
        <f t="shared" si="3"/>
        <v>6.4399999999999995</v>
      </c>
    </row>
    <row r="129" spans="1:8" ht="20.25" customHeight="1" x14ac:dyDescent="0.3">
      <c r="A129" s="10"/>
      <c r="B129" s="71" t="s">
        <v>12</v>
      </c>
      <c r="C129" s="72"/>
      <c r="D129" s="72"/>
      <c r="E129" s="73"/>
      <c r="F129" s="15">
        <f>SUM(F122:F128)</f>
        <v>3411704</v>
      </c>
      <c r="G129" s="15">
        <f>SUM(G122:G128)</f>
        <v>3357319.7399999998</v>
      </c>
      <c r="H129" s="16">
        <f t="shared" si="3"/>
        <v>98.405950223114303</v>
      </c>
    </row>
    <row r="130" spans="1:8" ht="45.75" customHeight="1" x14ac:dyDescent="0.3">
      <c r="A130" s="22" t="s">
        <v>13</v>
      </c>
      <c r="B130" s="9" t="s">
        <v>75</v>
      </c>
      <c r="C130" s="21" t="s">
        <v>80</v>
      </c>
      <c r="D130" s="3">
        <v>700</v>
      </c>
      <c r="E130" s="5">
        <v>70095</v>
      </c>
      <c r="F130" s="41">
        <v>655000</v>
      </c>
      <c r="G130" s="27">
        <v>653665.47</v>
      </c>
      <c r="H130" s="26">
        <f t="shared" si="3"/>
        <v>99.796254961832048</v>
      </c>
    </row>
    <row r="131" spans="1:8" ht="45.75" customHeight="1" x14ac:dyDescent="0.3">
      <c r="A131" s="22" t="s">
        <v>16</v>
      </c>
      <c r="B131" s="9" t="s">
        <v>137</v>
      </c>
      <c r="C131" s="21" t="s">
        <v>80</v>
      </c>
      <c r="D131" s="3">
        <v>700</v>
      </c>
      <c r="E131" s="5">
        <v>70095</v>
      </c>
      <c r="F131" s="41">
        <v>1500000</v>
      </c>
      <c r="G131" s="27">
        <v>1500000</v>
      </c>
      <c r="H131" s="26">
        <f t="shared" si="3"/>
        <v>100</v>
      </c>
    </row>
    <row r="132" spans="1:8" ht="20.25" customHeight="1" x14ac:dyDescent="0.3">
      <c r="A132" s="10"/>
      <c r="B132" s="64" t="s">
        <v>15</v>
      </c>
      <c r="C132" s="65"/>
      <c r="D132" s="65"/>
      <c r="E132" s="66"/>
      <c r="F132" s="16">
        <f>SUM(F130:F131)</f>
        <v>2155000</v>
      </c>
      <c r="G132" s="15">
        <f>SUM(G130:G131)</f>
        <v>2153665.4699999997</v>
      </c>
      <c r="H132" s="16">
        <f t="shared" si="3"/>
        <v>99.938072853828302</v>
      </c>
    </row>
    <row r="133" spans="1:8" ht="46.5" customHeight="1" x14ac:dyDescent="0.3">
      <c r="A133" s="22" t="s">
        <v>18</v>
      </c>
      <c r="B133" s="8" t="s">
        <v>249</v>
      </c>
      <c r="C133" s="21" t="s">
        <v>80</v>
      </c>
      <c r="D133" s="3">
        <v>710</v>
      </c>
      <c r="E133" s="3">
        <v>71035</v>
      </c>
      <c r="F133" s="41">
        <v>23000</v>
      </c>
      <c r="G133" s="27">
        <v>21390.38</v>
      </c>
      <c r="H133" s="26">
        <f t="shared" si="3"/>
        <v>93.001652173913058</v>
      </c>
    </row>
    <row r="134" spans="1:8" ht="18.75" customHeight="1" x14ac:dyDescent="0.3">
      <c r="A134" s="10"/>
      <c r="B134" s="64" t="s">
        <v>83</v>
      </c>
      <c r="C134" s="65"/>
      <c r="D134" s="65"/>
      <c r="E134" s="66"/>
      <c r="F134" s="16">
        <f>SUM(F133)</f>
        <v>23000</v>
      </c>
      <c r="G134" s="15">
        <f>SUM(G133)</f>
        <v>21390.38</v>
      </c>
      <c r="H134" s="16">
        <f t="shared" si="3"/>
        <v>93.001652173913058</v>
      </c>
    </row>
    <row r="135" spans="1:8" ht="63" customHeight="1" x14ac:dyDescent="0.3">
      <c r="A135" s="22" t="s">
        <v>19</v>
      </c>
      <c r="B135" s="8" t="s">
        <v>111</v>
      </c>
      <c r="C135" s="21" t="s">
        <v>80</v>
      </c>
      <c r="D135" s="34">
        <v>801</v>
      </c>
      <c r="E135" s="44">
        <v>80101</v>
      </c>
      <c r="F135" s="41">
        <v>20000</v>
      </c>
      <c r="G135" s="27">
        <v>0</v>
      </c>
      <c r="H135" s="26">
        <f t="shared" si="3"/>
        <v>0</v>
      </c>
    </row>
    <row r="136" spans="1:8" ht="48" customHeight="1" x14ac:dyDescent="0.3">
      <c r="A136" s="22" t="s">
        <v>20</v>
      </c>
      <c r="B136" s="8" t="s">
        <v>250</v>
      </c>
      <c r="C136" s="21" t="s">
        <v>80</v>
      </c>
      <c r="D136" s="34">
        <v>801</v>
      </c>
      <c r="E136" s="44">
        <v>80101</v>
      </c>
      <c r="F136" s="41">
        <v>25000</v>
      </c>
      <c r="G136" s="27">
        <v>11316</v>
      </c>
      <c r="H136" s="26">
        <f t="shared" si="3"/>
        <v>45.263999999999996</v>
      </c>
    </row>
    <row r="137" spans="1:8" ht="48" customHeight="1" x14ac:dyDescent="0.3">
      <c r="A137" s="22" t="s">
        <v>22</v>
      </c>
      <c r="B137" s="8" t="s">
        <v>251</v>
      </c>
      <c r="C137" s="21" t="s">
        <v>80</v>
      </c>
      <c r="D137" s="34">
        <v>801</v>
      </c>
      <c r="E137" s="44">
        <v>80101</v>
      </c>
      <c r="F137" s="41">
        <v>5000</v>
      </c>
      <c r="G137" s="27">
        <v>3743.26</v>
      </c>
      <c r="H137" s="26">
        <f t="shared" si="3"/>
        <v>74.865200000000016</v>
      </c>
    </row>
    <row r="138" spans="1:8" ht="27" customHeight="1" x14ac:dyDescent="0.3">
      <c r="A138" s="22" t="s">
        <v>23</v>
      </c>
      <c r="B138" s="8" t="s">
        <v>76</v>
      </c>
      <c r="C138" s="21" t="s">
        <v>80</v>
      </c>
      <c r="D138" s="3">
        <v>801</v>
      </c>
      <c r="E138" s="5">
        <v>80104</v>
      </c>
      <c r="F138" s="41">
        <v>25000</v>
      </c>
      <c r="G138" s="27">
        <v>2460</v>
      </c>
      <c r="H138" s="26">
        <f t="shared" si="3"/>
        <v>9.84</v>
      </c>
    </row>
    <row r="139" spans="1:8" ht="48" customHeight="1" x14ac:dyDescent="0.3">
      <c r="A139" s="22" t="s">
        <v>24</v>
      </c>
      <c r="B139" s="8" t="s">
        <v>138</v>
      </c>
      <c r="C139" s="21" t="s">
        <v>80</v>
      </c>
      <c r="D139" s="3">
        <v>801</v>
      </c>
      <c r="E139" s="5">
        <v>80110</v>
      </c>
      <c r="F139" s="41">
        <v>80000</v>
      </c>
      <c r="G139" s="27">
        <v>75399</v>
      </c>
      <c r="H139" s="26">
        <f t="shared" si="3"/>
        <v>94.248750000000001</v>
      </c>
    </row>
    <row r="140" spans="1:8" ht="19.5" customHeight="1" x14ac:dyDescent="0.3">
      <c r="A140" s="10"/>
      <c r="B140" s="64" t="s">
        <v>29</v>
      </c>
      <c r="C140" s="65"/>
      <c r="D140" s="65"/>
      <c r="E140" s="66"/>
      <c r="F140" s="16">
        <f>SUM(F135:F139)</f>
        <v>155000</v>
      </c>
      <c r="G140" s="15">
        <f>SUM(G135:G139)</f>
        <v>92918.260000000009</v>
      </c>
      <c r="H140" s="16">
        <f t="shared" si="3"/>
        <v>59.947264516129039</v>
      </c>
    </row>
    <row r="141" spans="1:8" ht="62.4" customHeight="1" x14ac:dyDescent="0.3">
      <c r="A141" s="45" t="s">
        <v>25</v>
      </c>
      <c r="B141" s="8" t="s">
        <v>252</v>
      </c>
      <c r="C141" s="34" t="s">
        <v>201</v>
      </c>
      <c r="D141" s="3">
        <v>851</v>
      </c>
      <c r="E141" s="3">
        <v>85154</v>
      </c>
      <c r="F141" s="41">
        <v>111000</v>
      </c>
      <c r="G141" s="27">
        <v>110999.03</v>
      </c>
      <c r="H141" s="26">
        <f t="shared" si="3"/>
        <v>99.999126126126129</v>
      </c>
    </row>
    <row r="142" spans="1:8" ht="19.5" customHeight="1" x14ac:dyDescent="0.3">
      <c r="A142" s="10"/>
      <c r="B142" s="64" t="s">
        <v>114</v>
      </c>
      <c r="C142" s="65"/>
      <c r="D142" s="65"/>
      <c r="E142" s="66"/>
      <c r="F142" s="16">
        <f>SUM(F141)</f>
        <v>111000</v>
      </c>
      <c r="G142" s="15">
        <f>SUM(G141)</f>
        <v>110999.03</v>
      </c>
      <c r="H142" s="16">
        <f t="shared" si="3"/>
        <v>99.999126126126129</v>
      </c>
    </row>
    <row r="143" spans="1:8" ht="88.8" customHeight="1" x14ac:dyDescent="0.3">
      <c r="A143" s="45" t="s">
        <v>26</v>
      </c>
      <c r="B143" s="8" t="s">
        <v>253</v>
      </c>
      <c r="C143" s="34" t="s">
        <v>201</v>
      </c>
      <c r="D143" s="3">
        <v>852</v>
      </c>
      <c r="E143" s="3">
        <v>85219</v>
      </c>
      <c r="F143" s="41">
        <v>48350</v>
      </c>
      <c r="G143" s="27">
        <v>48349.37</v>
      </c>
      <c r="H143" s="26">
        <f t="shared" si="3"/>
        <v>99.998697001034131</v>
      </c>
    </row>
    <row r="144" spans="1:8" ht="19.5" customHeight="1" x14ac:dyDescent="0.3">
      <c r="A144" s="10"/>
      <c r="B144" s="64" t="s">
        <v>200</v>
      </c>
      <c r="C144" s="65"/>
      <c r="D144" s="65"/>
      <c r="E144" s="66"/>
      <c r="F144" s="16">
        <f>SUM(F143)</f>
        <v>48350</v>
      </c>
      <c r="G144" s="15">
        <f>SUM(G143)</f>
        <v>48349.37</v>
      </c>
      <c r="H144" s="16">
        <f t="shared" si="3"/>
        <v>99.998697001034131</v>
      </c>
    </row>
    <row r="145" spans="1:8" ht="32.4" customHeight="1" x14ac:dyDescent="0.3">
      <c r="A145" s="22" t="s">
        <v>27</v>
      </c>
      <c r="B145" s="8" t="s">
        <v>254</v>
      </c>
      <c r="C145" s="21" t="s">
        <v>80</v>
      </c>
      <c r="D145" s="3">
        <v>900</v>
      </c>
      <c r="E145" s="3">
        <v>90001</v>
      </c>
      <c r="F145" s="41">
        <v>150000</v>
      </c>
      <c r="G145" s="27">
        <v>149892.71</v>
      </c>
      <c r="H145" s="26">
        <f t="shared" si="3"/>
        <v>99.928473333333329</v>
      </c>
    </row>
    <row r="146" spans="1:8" ht="34.5" customHeight="1" x14ac:dyDescent="0.3">
      <c r="A146" s="22" t="s">
        <v>28</v>
      </c>
      <c r="B146" s="8" t="s">
        <v>139</v>
      </c>
      <c r="C146" s="21" t="s">
        <v>80</v>
      </c>
      <c r="D146" s="3">
        <v>900</v>
      </c>
      <c r="E146" s="3">
        <v>90005</v>
      </c>
      <c r="F146" s="41">
        <v>110000</v>
      </c>
      <c r="G146" s="27">
        <v>104233.09</v>
      </c>
      <c r="H146" s="26">
        <f t="shared" si="3"/>
        <v>94.757354545454547</v>
      </c>
    </row>
    <row r="147" spans="1:8" ht="49.8" customHeight="1" x14ac:dyDescent="0.3">
      <c r="A147" s="22" t="s">
        <v>30</v>
      </c>
      <c r="B147" s="8" t="s">
        <v>255</v>
      </c>
      <c r="C147" s="21" t="s">
        <v>80</v>
      </c>
      <c r="D147" s="3">
        <v>900</v>
      </c>
      <c r="E147" s="3">
        <v>90015</v>
      </c>
      <c r="F147" s="41">
        <v>100000</v>
      </c>
      <c r="G147" s="27">
        <v>90934.35</v>
      </c>
      <c r="H147" s="26">
        <f t="shared" si="3"/>
        <v>90.934350000000009</v>
      </c>
    </row>
    <row r="148" spans="1:8" ht="60" customHeight="1" x14ac:dyDescent="0.3">
      <c r="A148" s="22" t="s">
        <v>31</v>
      </c>
      <c r="B148" s="9" t="s">
        <v>256</v>
      </c>
      <c r="C148" s="21" t="s">
        <v>80</v>
      </c>
      <c r="D148" s="18">
        <v>900</v>
      </c>
      <c r="E148" s="18">
        <v>90095</v>
      </c>
      <c r="F148" s="41">
        <v>255000</v>
      </c>
      <c r="G148" s="27">
        <v>117161.52</v>
      </c>
      <c r="H148" s="26">
        <f t="shared" si="3"/>
        <v>45.945694117647065</v>
      </c>
    </row>
    <row r="149" spans="1:8" ht="22.5" customHeight="1" x14ac:dyDescent="0.3">
      <c r="A149" s="10"/>
      <c r="B149" s="64" t="s">
        <v>50</v>
      </c>
      <c r="C149" s="65"/>
      <c r="D149" s="65"/>
      <c r="E149" s="66"/>
      <c r="F149" s="15">
        <f>SUM(F145:F148)</f>
        <v>615000</v>
      </c>
      <c r="G149" s="15">
        <f>SUM(G145:G148)</f>
        <v>462221.67000000004</v>
      </c>
      <c r="H149" s="16">
        <f t="shared" si="3"/>
        <v>75.157995121951231</v>
      </c>
    </row>
    <row r="150" spans="1:8" ht="45.6" customHeight="1" x14ac:dyDescent="0.3">
      <c r="A150" s="22" t="s">
        <v>32</v>
      </c>
      <c r="B150" s="46" t="s">
        <v>257</v>
      </c>
      <c r="C150" s="21" t="s">
        <v>80</v>
      </c>
      <c r="D150" s="34">
        <v>921</v>
      </c>
      <c r="E150" s="34">
        <v>92109</v>
      </c>
      <c r="F150" s="41">
        <v>5000</v>
      </c>
      <c r="G150" s="27">
        <v>0</v>
      </c>
      <c r="H150" s="26">
        <f t="shared" si="3"/>
        <v>0</v>
      </c>
    </row>
    <row r="151" spans="1:8" ht="33" customHeight="1" x14ac:dyDescent="0.3">
      <c r="A151" s="22" t="s">
        <v>33</v>
      </c>
      <c r="B151" s="8" t="s">
        <v>258</v>
      </c>
      <c r="C151" s="21" t="s">
        <v>80</v>
      </c>
      <c r="D151" s="3">
        <v>921</v>
      </c>
      <c r="E151" s="3">
        <v>92120</v>
      </c>
      <c r="F151" s="41">
        <v>40000</v>
      </c>
      <c r="G151" s="27">
        <v>26798.01</v>
      </c>
      <c r="H151" s="26">
        <f t="shared" si="3"/>
        <v>66.995024999999998</v>
      </c>
    </row>
    <row r="152" spans="1:8" ht="55.2" customHeight="1" x14ac:dyDescent="0.3">
      <c r="A152" s="22" t="s">
        <v>34</v>
      </c>
      <c r="B152" s="8" t="s">
        <v>259</v>
      </c>
      <c r="C152" s="21" t="s">
        <v>80</v>
      </c>
      <c r="D152" s="3">
        <v>921</v>
      </c>
      <c r="E152" s="3">
        <v>92120</v>
      </c>
      <c r="F152" s="41">
        <v>105000</v>
      </c>
      <c r="G152" s="27">
        <v>102022.97</v>
      </c>
      <c r="H152" s="26">
        <f t="shared" si="3"/>
        <v>97.164733333333331</v>
      </c>
    </row>
    <row r="153" spans="1:8" ht="22.5" customHeight="1" x14ac:dyDescent="0.3">
      <c r="A153" s="10"/>
      <c r="B153" s="64" t="s">
        <v>53</v>
      </c>
      <c r="C153" s="65"/>
      <c r="D153" s="65"/>
      <c r="E153" s="66"/>
      <c r="F153" s="15">
        <f>SUM(F150:F152)</f>
        <v>150000</v>
      </c>
      <c r="G153" s="15">
        <f>SUM(G150:G152)</f>
        <v>128820.98</v>
      </c>
      <c r="H153" s="16">
        <f t="shared" si="3"/>
        <v>85.880653333333328</v>
      </c>
    </row>
    <row r="154" spans="1:8" x14ac:dyDescent="0.3">
      <c r="A154" s="58" t="s">
        <v>77</v>
      </c>
      <c r="B154" s="59"/>
      <c r="C154" s="59"/>
      <c r="D154" s="59"/>
      <c r="E154" s="60"/>
      <c r="F154" s="39">
        <f>F119+F129+F132+F134+F140+F149+F153+F144+F142+F121</f>
        <v>8669204</v>
      </c>
      <c r="G154" s="15">
        <f>G119+G121+G129+G132+G134+G140+G142+G144+G149+G153</f>
        <v>8375834.9000000004</v>
      </c>
      <c r="H154" s="16">
        <f t="shared" si="3"/>
        <v>96.615962665084368</v>
      </c>
    </row>
    <row r="155" spans="1:8" ht="20.25" customHeight="1" x14ac:dyDescent="0.3">
      <c r="A155" s="61" t="s">
        <v>59</v>
      </c>
      <c r="B155" s="62"/>
      <c r="C155" s="62"/>
      <c r="D155" s="62"/>
      <c r="E155" s="63"/>
      <c r="F155" s="16">
        <f>F116+F154</f>
        <v>15390275</v>
      </c>
      <c r="G155" s="16">
        <f>G116+G154</f>
        <v>14996848.640000001</v>
      </c>
      <c r="H155" s="16">
        <f t="shared" si="3"/>
        <v>97.443669070240787</v>
      </c>
    </row>
  </sheetData>
  <mergeCells count="28">
    <mergeCell ref="B75:E75"/>
    <mergeCell ref="B121:E121"/>
    <mergeCell ref="B144:E144"/>
    <mergeCell ref="B142:E142"/>
    <mergeCell ref="B153:E153"/>
    <mergeCell ref="A154:E154"/>
    <mergeCell ref="A155:E155"/>
    <mergeCell ref="B149:E149"/>
    <mergeCell ref="A7:H7"/>
    <mergeCell ref="A117:H117"/>
    <mergeCell ref="A116:E116"/>
    <mergeCell ref="B115:E115"/>
    <mergeCell ref="B109:E109"/>
    <mergeCell ref="B104:E104"/>
    <mergeCell ref="B50:E50"/>
    <mergeCell ref="B140:E140"/>
    <mergeCell ref="B134:E134"/>
    <mergeCell ref="B132:E132"/>
    <mergeCell ref="B129:E129"/>
    <mergeCell ref="B119:E119"/>
    <mergeCell ref="B71:E71"/>
    <mergeCell ref="G1:H1"/>
    <mergeCell ref="A4:H4"/>
    <mergeCell ref="A2:D2"/>
    <mergeCell ref="B69:E69"/>
    <mergeCell ref="B61:E61"/>
    <mergeCell ref="B56:E56"/>
    <mergeCell ref="B53:E53"/>
  </mergeCells>
  <pageMargins left="0.70866141732283472" right="0.70866141732283472" top="0.98425196850393704" bottom="0.7086614173228347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2017-03-08T11:09:38Z</dcterms:modified>
</cp:coreProperties>
</file>